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ca\Desktop\JULIA\AMESP LIC\AME-Copiadoras\"/>
    </mc:Choice>
  </mc:AlternateContent>
  <xr:revisionPtr revIDLastSave="0" documentId="13_ncr:1_{83E91489-3665-4902-94E1-48FA106E9FDE}" xr6:coauthVersionLast="47" xr6:coauthVersionMax="47" xr10:uidLastSave="{00000000-0000-0000-0000-000000000000}"/>
  <bookViews>
    <workbookView xWindow="-120" yWindow="-120" windowWidth="29040" windowHeight="15720" xr2:uid="{CCC67CF1-0378-4B36-8906-270308BB6EA8}"/>
  </bookViews>
  <sheets>
    <sheet name="ORÇAMENTO" sheetId="4" r:id="rId1"/>
    <sheet name="COTAÇÕE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5" l="1"/>
  <c r="F21" i="4" s="1"/>
  <c r="K38" i="5"/>
  <c r="F19" i="4" s="1"/>
  <c r="K33" i="5"/>
  <c r="F17" i="4" s="1"/>
  <c r="K8" i="5" l="1"/>
  <c r="F7" i="4" s="1"/>
  <c r="I40" i="5"/>
  <c r="I35" i="5"/>
  <c r="I30" i="5"/>
  <c r="I25" i="5"/>
  <c r="I20" i="5"/>
  <c r="I15" i="5"/>
  <c r="I10" i="5"/>
  <c r="I5" i="5"/>
  <c r="K28" i="5"/>
  <c r="K23" i="5"/>
  <c r="K18" i="5"/>
  <c r="F11" i="4" s="1"/>
  <c r="K13" i="5"/>
  <c r="F9" i="4" s="1"/>
  <c r="F13" i="4" l="1"/>
  <c r="F15" i="4"/>
  <c r="G21" i="4"/>
  <c r="G19" i="4"/>
  <c r="G17" i="4" l="1"/>
  <c r="G7" i="4" l="1"/>
  <c r="G15" i="4"/>
  <c r="G13" i="4"/>
  <c r="G11" i="4"/>
  <c r="G9" i="4" l="1"/>
  <c r="G23" i="4" s="1"/>
</calcChain>
</file>

<file path=xl/sharedStrings.xml><?xml version="1.0" encoding="utf-8"?>
<sst xmlns="http://schemas.openxmlformats.org/spreadsheetml/2006/main" count="215" uniqueCount="69">
  <si>
    <t>QTDE</t>
  </si>
  <si>
    <t>PLANILHA ORÇAMENTÁRIA</t>
  </si>
  <si>
    <t>BASE DE PREÇO: COTAÇÕES (PREÇO MÉDIO)</t>
  </si>
  <si>
    <t>ITEM</t>
  </si>
  <si>
    <t>DESCRIÇÃO</t>
  </si>
  <si>
    <t>UNID</t>
  </si>
  <si>
    <t>PREÇO UNITÁRIO MÉDIO</t>
  </si>
  <si>
    <t>1.</t>
  </si>
  <si>
    <t>EQUIPAMENTOS</t>
  </si>
  <si>
    <t>1.1</t>
  </si>
  <si>
    <t>PÁGINA IMPRESSA</t>
  </si>
  <si>
    <t>1.2</t>
  </si>
  <si>
    <t>1.3</t>
  </si>
  <si>
    <t>1.4</t>
  </si>
  <si>
    <t>1.5</t>
  </si>
  <si>
    <t>1.6</t>
  </si>
  <si>
    <t>1.7</t>
  </si>
  <si>
    <t>1.8</t>
  </si>
  <si>
    <t>COTAÇÕES</t>
  </si>
  <si>
    <t>SUB-ITEM</t>
  </si>
  <si>
    <t>NÚM.</t>
  </si>
  <si>
    <t>EMPRESA</t>
  </si>
  <si>
    <t>CNPJ</t>
  </si>
  <si>
    <t>DATA</t>
  </si>
  <si>
    <t>CONTATO</t>
  </si>
  <si>
    <t>SITE</t>
  </si>
  <si>
    <t>PREÇO UNITÁRIO</t>
  </si>
  <si>
    <t>COTAÇÃO-A</t>
  </si>
  <si>
    <t>COT-1</t>
  </si>
  <si>
    <t>COT-2</t>
  </si>
  <si>
    <t>COT-3</t>
  </si>
  <si>
    <t>VALOR DA COTAÇÃO (MÉDIA):</t>
  </si>
  <si>
    <t>COTAÇÃO-B</t>
  </si>
  <si>
    <t>COTAÇÃO-C</t>
  </si>
  <si>
    <t>COTAÇÃO-D</t>
  </si>
  <si>
    <t>ALUGUEL MENSAL</t>
  </si>
  <si>
    <t>PREÇO TOTAL MÉDIO</t>
  </si>
  <si>
    <t>VALOR TOTAL DA LICITAÇÃO:</t>
  </si>
  <si>
    <t>LOCAÇÃO DE EQUIPAMENTOS DE IMPRESSÃO E CÓPIA</t>
  </si>
  <si>
    <t>UNID.</t>
  </si>
  <si>
    <t>COTAÇÃO-E</t>
  </si>
  <si>
    <t>COTAÇÃO-F</t>
  </si>
  <si>
    <t>COTAÇÃO-G</t>
  </si>
  <si>
    <t>COTAÇÃO-H</t>
  </si>
  <si>
    <t>PAPELARIA E COPIADORA COPYSUL LTDA</t>
  </si>
  <si>
    <t>68.533.967/0001-72</t>
  </si>
  <si>
    <t>(035) 3690-4400</t>
  </si>
  <si>
    <t>ELO FORTE COMERCIAL LTDA</t>
  </si>
  <si>
    <t>18.722.283/0001-40</t>
  </si>
  <si>
    <t>(19) 3321-9949 / 3544-3603</t>
  </si>
  <si>
    <t>www.elocopy.com.br</t>
  </si>
  <si>
    <t>UNICÓPIA LTDA</t>
  </si>
  <si>
    <t>04.315.058/0001-85</t>
  </si>
  <si>
    <t>(35) 3425-3274</t>
  </si>
  <si>
    <t>www.unicopia.com.br</t>
  </si>
  <si>
    <t>www.copysul.com.br</t>
  </si>
  <si>
    <t>IMPRESSORA MONOCROMÁTICA FORMATO A4</t>
  </si>
  <si>
    <t>COM QUANTIDADE DE EQUIPAMENTOS ADOTADA POR MUNCÍPIO DE 15, TOTALIZANDO PARA OS 30 MUNICÍPIOS FORNECIMENTO DE 450 EQUIPAMENTOS.</t>
  </si>
  <si>
    <t>EQUIPAMENTO MULTIFUNCIONAL MONOCROMÁTICO FORMATO A4 – TIPO 1</t>
  </si>
  <si>
    <t>COM QUANTIDADE DE EQUIPAMENTOS ADOTADA POR MUNCÍPIO DE 30, TOTALIZANDO PARA OS 30 MUNICÍPIOS FORNECIMENTO DE 900 EQUIPAMENTOS.</t>
  </si>
  <si>
    <t>EQUIPAMENTO MULTIFUNCIONAL MONOCROMÁTICO FORMATO A4 – TIPO 2</t>
  </si>
  <si>
    <t>EQUIPAMENTO MULTIFUNCIONAL POLICROMÁTICA  FORMATO A4 – TIPO 3</t>
  </si>
  <si>
    <t>EQUIPAMENTO MULTIFUNCIONAL POLICROMÁTICA  FORMATO A3</t>
  </si>
  <si>
    <t>COM QUANTIDADE DE EQUIPAMENTOS ADOTADA POR MUNCÍPIO DE 5, TOTALIZANDO PARA OS 30 MUNICÍPIOS FORNECIMENTO DE 150 EQUIPAMENTOS.</t>
  </si>
  <si>
    <t>FRAGMENTADORA</t>
  </si>
  <si>
    <t>COM QUANTIDADE DE EQUIPAMENTOS ADOTADA POR MUNCÍPIO DE 10, TOTALIZANDO PARA OS 30 MUNICÍPIOS FORNECIMENTO DE 300 EQUIPAMENTOS.</t>
  </si>
  <si>
    <t>DESUMIDIFICADORA</t>
  </si>
  <si>
    <t>SERVIDOR DE IMPRESSÃO</t>
  </si>
  <si>
    <t>COM QUANTIDADE DE EQUIPAMENTOS ADOTADA POR MUNCÍPIO DE 1, TOTALIZANDO PARA OS 30 MUNICÍPIOS FORNECIMENTO DE 30 EQUIPAMENTOS.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</si>
</sst>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Calibri"/>
      <family val="2"/>
      <charset val="1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9"/>
      <color rgb="FF000000"/>
      <name val="Calibri Light"/>
      <family val="2"/>
      <charset val="1"/>
    </font>
    <font>
      <b/>
      <sz val="12"/>
      <color rgb="FF000000"/>
      <name val="Calibri Light"/>
      <family val="2"/>
      <charset val="1"/>
    </font>
    <font>
      <sz val="9"/>
      <color rgb="FF000000"/>
      <name val="Calibri Light"/>
      <family val="2"/>
      <charset val="1"/>
      <scheme val="major"/>
    </font>
    <font>
      <sz val="9"/>
      <color rgb="FF000000"/>
      <name val="Calibri Light"/>
      <family val="2"/>
      <scheme val="major"/>
    </font>
    <font>
      <b/>
      <sz val="9"/>
      <color rgb="FF00000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b/>
      <sz val="9"/>
      <name val="Calibri Light"/>
      <family val="2"/>
      <scheme val="major"/>
    </font>
    <font>
      <sz val="9"/>
      <color theme="1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17375E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0" tint="-0.14999847407452621"/>
        <bgColor rgb="FF8497B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rgb="FF8497B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/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499984740745262"/>
      </left>
      <right style="thin">
        <color theme="3" tint="-0.499984740745262"/>
      </right>
      <top/>
      <bottom/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3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</cellStyleXfs>
  <cellXfs count="68">
    <xf numFmtId="0" fontId="0" fillId="0" borderId="0" xfId="0"/>
    <xf numFmtId="0" fontId="0" fillId="3" borderId="0" xfId="0" applyFill="1"/>
    <xf numFmtId="0" fontId="5" fillId="5" borderId="2" xfId="0" applyFont="1" applyFill="1" applyBorder="1" applyAlignment="1">
      <alignment horizontal="center" vertical="center"/>
    </xf>
    <xf numFmtId="164" fontId="5" fillId="5" borderId="2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4" fillId="0" borderId="4" xfId="3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14" fontId="14" fillId="0" borderId="4" xfId="3" applyNumberFormat="1" applyFont="1" applyBorder="1" applyAlignment="1">
      <alignment horizontal="center" vertical="center"/>
    </xf>
    <xf numFmtId="14" fontId="14" fillId="0" borderId="4" xfId="2" applyNumberFormat="1" applyFont="1" applyFill="1" applyBorder="1" applyAlignment="1">
      <alignment horizontal="center" vertical="center" wrapText="1"/>
    </xf>
    <xf numFmtId="8" fontId="14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164" fontId="15" fillId="0" borderId="4" xfId="0" applyNumberFormat="1" applyFont="1" applyBorder="1" applyAlignment="1">
      <alignment horizontal="center" vertical="center"/>
    </xf>
    <xf numFmtId="2" fontId="8" fillId="3" borderId="11" xfId="0" applyNumberFormat="1" applyFont="1" applyFill="1" applyBorder="1" applyAlignment="1">
      <alignment horizontal="left" vertical="center" wrapText="1"/>
    </xf>
    <xf numFmtId="2" fontId="9" fillId="3" borderId="0" xfId="0" applyNumberFormat="1" applyFont="1" applyFill="1" applyAlignment="1">
      <alignment horizontal="left" vertical="center" wrapText="1"/>
    </xf>
    <xf numFmtId="2" fontId="9" fillId="2" borderId="0" xfId="0" applyNumberFormat="1" applyFont="1" applyFill="1" applyAlignment="1">
      <alignment horizontal="left" vertical="center" wrapText="1"/>
    </xf>
    <xf numFmtId="2" fontId="8" fillId="2" borderId="11" xfId="0" applyNumberFormat="1" applyFont="1" applyFill="1" applyBorder="1" applyAlignment="1">
      <alignment horizontal="left" vertical="center" wrapText="1"/>
    </xf>
    <xf numFmtId="164" fontId="6" fillId="6" borderId="13" xfId="0" applyNumberFormat="1" applyFont="1" applyFill="1" applyBorder="1" applyAlignment="1">
      <alignment vertical="center" wrapText="1"/>
    </xf>
    <xf numFmtId="49" fontId="5" fillId="5" borderId="2" xfId="0" applyNumberFormat="1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vertical="top" wrapText="1"/>
    </xf>
    <xf numFmtId="0" fontId="6" fillId="6" borderId="14" xfId="0" applyFont="1" applyFill="1" applyBorder="1" applyAlignment="1">
      <alignment vertical="center" wrapText="1"/>
    </xf>
    <xf numFmtId="0" fontId="6" fillId="6" borderId="16" xfId="0" applyFont="1" applyFill="1" applyBorder="1" applyAlignment="1">
      <alignment vertical="center" wrapText="1"/>
    </xf>
    <xf numFmtId="0" fontId="13" fillId="2" borderId="17" xfId="3" applyFont="1" applyFill="1" applyBorder="1" applyAlignment="1">
      <alignment horizontal="center" vertical="center"/>
    </xf>
    <xf numFmtId="0" fontId="13" fillId="2" borderId="17" xfId="3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3" fontId="14" fillId="0" borderId="4" xfId="3" applyNumberFormat="1" applyFont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8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6" fillId="8" borderId="12" xfId="0" applyFont="1" applyFill="1" applyBorder="1" applyAlignment="1">
      <alignment horizontal="right" vertical="top" wrapText="1"/>
    </xf>
    <xf numFmtId="0" fontId="6" fillId="8" borderId="14" xfId="0" applyFont="1" applyFill="1" applyBorder="1" applyAlignment="1">
      <alignment horizontal="right" vertical="top" wrapText="1"/>
    </xf>
    <xf numFmtId="0" fontId="6" fillId="8" borderId="16" xfId="0" applyFont="1" applyFill="1" applyBorder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right" vertical="center"/>
    </xf>
    <xf numFmtId="49" fontId="9" fillId="3" borderId="3" xfId="0" applyNumberFormat="1" applyFont="1" applyFill="1" applyBorder="1" applyAlignment="1">
      <alignment horizontal="right" vertical="center"/>
    </xf>
    <xf numFmtId="2" fontId="7" fillId="3" borderId="10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3" fontId="16" fillId="3" borderId="10" xfId="0" applyNumberFormat="1" applyFont="1" applyFill="1" applyBorder="1" applyAlignment="1">
      <alignment horizontal="center" vertical="center" wrapText="1"/>
    </xf>
    <xf numFmtId="3" fontId="16" fillId="3" borderId="3" xfId="0" applyNumberFormat="1" applyFont="1" applyFill="1" applyBorder="1" applyAlignment="1">
      <alignment horizontal="center" vertical="center" wrapText="1"/>
    </xf>
    <xf numFmtId="164" fontId="7" fillId="3" borderId="10" xfId="1" applyNumberFormat="1" applyFont="1" applyFill="1" applyBorder="1" applyAlignment="1">
      <alignment horizontal="right" vertical="center"/>
    </xf>
    <xf numFmtId="164" fontId="7" fillId="3" borderId="3" xfId="1" applyNumberFormat="1" applyFont="1" applyFill="1" applyBorder="1" applyAlignment="1">
      <alignment horizontal="right" vertical="center"/>
    </xf>
    <xf numFmtId="49" fontId="9" fillId="2" borderId="10" xfId="0" applyNumberFormat="1" applyFont="1" applyFill="1" applyBorder="1" applyAlignment="1">
      <alignment horizontal="right" vertical="center"/>
    </xf>
    <xf numFmtId="49" fontId="9" fillId="2" borderId="3" xfId="0" applyNumberFormat="1" applyFont="1" applyFill="1" applyBorder="1" applyAlignment="1">
      <alignment horizontal="right" vertical="center"/>
    </xf>
    <xf numFmtId="2" fontId="7" fillId="2" borderId="10" xfId="0" applyNumberFormat="1" applyFont="1" applyFill="1" applyBorder="1" applyAlignment="1">
      <alignment horizontal="center" vertical="center" wrapText="1"/>
    </xf>
    <xf numFmtId="2" fontId="7" fillId="2" borderId="3" xfId="0" applyNumberFormat="1" applyFont="1" applyFill="1" applyBorder="1" applyAlignment="1">
      <alignment horizontal="center" vertical="center" wrapText="1"/>
    </xf>
    <xf numFmtId="3" fontId="16" fillId="2" borderId="10" xfId="0" applyNumberFormat="1" applyFont="1" applyFill="1" applyBorder="1" applyAlignment="1">
      <alignment horizontal="center" vertical="center" wrapText="1"/>
    </xf>
    <xf numFmtId="3" fontId="16" fillId="2" borderId="3" xfId="0" applyNumberFormat="1" applyFont="1" applyFill="1" applyBorder="1" applyAlignment="1">
      <alignment horizontal="center" vertical="center" wrapText="1"/>
    </xf>
    <xf numFmtId="164" fontId="7" fillId="2" borderId="10" xfId="1" applyNumberFormat="1" applyFont="1" applyFill="1" applyBorder="1" applyAlignment="1">
      <alignment horizontal="right" vertical="center"/>
    </xf>
    <xf numFmtId="164" fontId="7" fillId="2" borderId="3" xfId="1" applyNumberFormat="1" applyFont="1" applyFill="1" applyBorder="1" applyAlignment="1">
      <alignment horizontal="right" vertical="center"/>
    </xf>
    <xf numFmtId="0" fontId="4" fillId="0" borderId="1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15" fillId="0" borderId="15" xfId="0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0" fontId="14" fillId="0" borderId="5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/>
    </xf>
    <xf numFmtId="2" fontId="14" fillId="0" borderId="1" xfId="3" applyNumberFormat="1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/>
    </xf>
    <xf numFmtId="2" fontId="14" fillId="0" borderId="4" xfId="3" applyNumberFormat="1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2" fillId="7" borderId="12" xfId="3" applyFont="1" applyFill="1" applyBorder="1" applyAlignment="1">
      <alignment horizontal="center" vertical="center"/>
    </xf>
    <xf numFmtId="0" fontId="12" fillId="7" borderId="14" xfId="3" applyFont="1" applyFill="1" applyBorder="1" applyAlignment="1">
      <alignment horizontal="center" vertical="center"/>
    </xf>
    <xf numFmtId="0" fontId="12" fillId="7" borderId="16" xfId="3" applyFont="1" applyFill="1" applyBorder="1" applyAlignment="1">
      <alignment horizontal="center" vertical="center"/>
    </xf>
    <xf numFmtId="0" fontId="15" fillId="0" borderId="4" xfId="0" applyFont="1" applyBorder="1" applyAlignment="1">
      <alignment horizontal="right" vertical="center"/>
    </xf>
  </cellXfs>
  <cellStyles count="4">
    <cellStyle name="Hiperlink" xfId="2" builtinId="8"/>
    <cellStyle name="Moeda" xfId="1" builtinId="4"/>
    <cellStyle name="Normal" xfId="0" builtinId="0"/>
    <cellStyle name="Normal 3 4" xfId="3" xr:uid="{DD1997E1-AF0F-476D-A126-841F4B0B70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nicopia.com.br/" TargetMode="External"/><Relationship Id="rId13" Type="http://schemas.openxmlformats.org/officeDocument/2006/relationships/hyperlink" Target="http://www.copysul.com.br/" TargetMode="External"/><Relationship Id="rId3" Type="http://schemas.openxmlformats.org/officeDocument/2006/relationships/hyperlink" Target="http://www.unicopia.com.br/" TargetMode="External"/><Relationship Id="rId7" Type="http://schemas.openxmlformats.org/officeDocument/2006/relationships/hyperlink" Target="http://www.unicopia.com.br/" TargetMode="External"/><Relationship Id="rId12" Type="http://schemas.openxmlformats.org/officeDocument/2006/relationships/hyperlink" Target="http://www.copysul.com.br/" TargetMode="External"/><Relationship Id="rId2" Type="http://schemas.openxmlformats.org/officeDocument/2006/relationships/hyperlink" Target="http://www.unicopia.com.br/" TargetMode="External"/><Relationship Id="rId16" Type="http://schemas.openxmlformats.org/officeDocument/2006/relationships/hyperlink" Target="http://www.copysul.com.br/" TargetMode="External"/><Relationship Id="rId1" Type="http://schemas.openxmlformats.org/officeDocument/2006/relationships/hyperlink" Target="http://www.unicopia.com.br/" TargetMode="External"/><Relationship Id="rId6" Type="http://schemas.openxmlformats.org/officeDocument/2006/relationships/hyperlink" Target="http://www.unicopia.com.br/" TargetMode="External"/><Relationship Id="rId11" Type="http://schemas.openxmlformats.org/officeDocument/2006/relationships/hyperlink" Target="http://www.copysul.com.br/" TargetMode="External"/><Relationship Id="rId5" Type="http://schemas.openxmlformats.org/officeDocument/2006/relationships/hyperlink" Target="http://www.unicopia.com.br/" TargetMode="External"/><Relationship Id="rId15" Type="http://schemas.openxmlformats.org/officeDocument/2006/relationships/hyperlink" Target="http://www.copysul.com.br/" TargetMode="External"/><Relationship Id="rId10" Type="http://schemas.openxmlformats.org/officeDocument/2006/relationships/hyperlink" Target="http://www.copysul.com.br/" TargetMode="External"/><Relationship Id="rId4" Type="http://schemas.openxmlformats.org/officeDocument/2006/relationships/hyperlink" Target="http://www.unicopia.com.br/" TargetMode="External"/><Relationship Id="rId9" Type="http://schemas.openxmlformats.org/officeDocument/2006/relationships/hyperlink" Target="http://www.copysul.com.br/" TargetMode="External"/><Relationship Id="rId14" Type="http://schemas.openxmlformats.org/officeDocument/2006/relationships/hyperlink" Target="http://www.copysul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AB97F-BEB6-48DF-8B8D-B03576420558}">
  <dimension ref="A1:H25"/>
  <sheetViews>
    <sheetView tabSelected="1" workbookViewId="0">
      <selection activeCell="J8" sqref="J8"/>
    </sheetView>
  </sheetViews>
  <sheetFormatPr defaultRowHeight="15" x14ac:dyDescent="0.25"/>
  <cols>
    <col min="1" max="1" width="2" customWidth="1"/>
    <col min="2" max="2" width="6.28515625" customWidth="1"/>
    <col min="3" max="3" width="46" customWidth="1"/>
    <col min="5" max="5" width="10.28515625" customWidth="1"/>
    <col min="6" max="6" width="12.85546875" customWidth="1"/>
    <col min="7" max="7" width="23" customWidth="1"/>
    <col min="8" max="8" width="22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26.25" x14ac:dyDescent="0.4">
      <c r="A2" s="1"/>
      <c r="B2" s="33" t="s">
        <v>1</v>
      </c>
      <c r="C2" s="33"/>
      <c r="D2" s="33"/>
      <c r="E2" s="33"/>
      <c r="F2" s="33"/>
      <c r="G2" s="33"/>
      <c r="H2" s="1"/>
    </row>
    <row r="3" spans="1:8" ht="23.25" x14ac:dyDescent="0.25">
      <c r="A3" s="1"/>
      <c r="B3" s="34" t="s">
        <v>38</v>
      </c>
      <c r="C3" s="34"/>
      <c r="D3" s="34"/>
      <c r="E3" s="34"/>
      <c r="F3" s="34"/>
      <c r="G3" s="34"/>
      <c r="H3" s="1"/>
    </row>
    <row r="4" spans="1:8" ht="21" x14ac:dyDescent="0.25">
      <c r="A4" s="1"/>
      <c r="B4" s="35" t="s">
        <v>2</v>
      </c>
      <c r="C4" s="35"/>
      <c r="D4" s="35"/>
      <c r="E4" s="35"/>
      <c r="F4" s="35"/>
      <c r="G4" s="35"/>
      <c r="H4" s="1"/>
    </row>
    <row r="5" spans="1:8" ht="36.75" thickBot="1" x14ac:dyDescent="0.3">
      <c r="A5" s="1"/>
      <c r="B5" s="19" t="s">
        <v>3</v>
      </c>
      <c r="C5" s="2" t="s">
        <v>4</v>
      </c>
      <c r="D5" s="2" t="s">
        <v>5</v>
      </c>
      <c r="E5" s="2" t="s">
        <v>0</v>
      </c>
      <c r="F5" s="3" t="s">
        <v>6</v>
      </c>
      <c r="G5" s="4" t="s">
        <v>36</v>
      </c>
      <c r="H5" s="1"/>
    </row>
    <row r="6" spans="1:8" ht="16.5" thickBot="1" x14ac:dyDescent="0.3">
      <c r="A6" s="1"/>
      <c r="B6" s="20" t="s">
        <v>7</v>
      </c>
      <c r="C6" s="21" t="s">
        <v>8</v>
      </c>
      <c r="D6" s="21"/>
      <c r="E6" s="21"/>
      <c r="F6" s="21"/>
      <c r="G6" s="22"/>
      <c r="H6" s="1"/>
    </row>
    <row r="7" spans="1:8" x14ac:dyDescent="0.25">
      <c r="A7" s="1"/>
      <c r="B7" s="36" t="s">
        <v>9</v>
      </c>
      <c r="C7" s="15" t="s">
        <v>56</v>
      </c>
      <c r="D7" s="38" t="s">
        <v>10</v>
      </c>
      <c r="E7" s="40">
        <v>9000000</v>
      </c>
      <c r="F7" s="42">
        <f>COTAÇÕES!K8</f>
        <v>0.16</v>
      </c>
      <c r="G7" s="42">
        <f>E7*F7</f>
        <v>1440000</v>
      </c>
      <c r="H7" s="1"/>
    </row>
    <row r="8" spans="1:8" ht="36" x14ac:dyDescent="0.25">
      <c r="A8" s="1"/>
      <c r="B8" s="37"/>
      <c r="C8" s="14" t="s">
        <v>57</v>
      </c>
      <c r="D8" s="39"/>
      <c r="E8" s="41"/>
      <c r="F8" s="43"/>
      <c r="G8" s="43"/>
      <c r="H8" s="1"/>
    </row>
    <row r="9" spans="1:8" ht="24" x14ac:dyDescent="0.25">
      <c r="A9" s="1"/>
      <c r="B9" s="44" t="s">
        <v>11</v>
      </c>
      <c r="C9" s="16" t="s">
        <v>58</v>
      </c>
      <c r="D9" s="46" t="s">
        <v>10</v>
      </c>
      <c r="E9" s="48">
        <v>36000000</v>
      </c>
      <c r="F9" s="50">
        <f>COTAÇÕES!K13</f>
        <v>0.16</v>
      </c>
      <c r="G9" s="50">
        <f>E9*F9</f>
        <v>5760000</v>
      </c>
      <c r="H9" s="1"/>
    </row>
    <row r="10" spans="1:8" ht="36" x14ac:dyDescent="0.25">
      <c r="A10" s="1"/>
      <c r="B10" s="45"/>
      <c r="C10" s="17" t="s">
        <v>59</v>
      </c>
      <c r="D10" s="47"/>
      <c r="E10" s="49"/>
      <c r="F10" s="51"/>
      <c r="G10" s="51"/>
      <c r="H10" s="1"/>
    </row>
    <row r="11" spans="1:8" ht="24" x14ac:dyDescent="0.25">
      <c r="A11" s="1"/>
      <c r="B11" s="36" t="s">
        <v>12</v>
      </c>
      <c r="C11" s="15" t="s">
        <v>60</v>
      </c>
      <c r="D11" s="38" t="s">
        <v>10</v>
      </c>
      <c r="E11" s="40">
        <v>36000000</v>
      </c>
      <c r="F11" s="42">
        <f>COTAÇÕES!K18</f>
        <v>0.16</v>
      </c>
      <c r="G11" s="42">
        <f>E11*F11</f>
        <v>5760000</v>
      </c>
      <c r="H11" s="1"/>
    </row>
    <row r="12" spans="1:8" ht="36" x14ac:dyDescent="0.25">
      <c r="A12" s="1"/>
      <c r="B12" s="37"/>
      <c r="C12" s="14" t="s">
        <v>59</v>
      </c>
      <c r="D12" s="39"/>
      <c r="E12" s="41"/>
      <c r="F12" s="43"/>
      <c r="G12" s="43"/>
      <c r="H12" s="1"/>
    </row>
    <row r="13" spans="1:8" ht="24" x14ac:dyDescent="0.25">
      <c r="A13" s="1"/>
      <c r="B13" s="44" t="s">
        <v>13</v>
      </c>
      <c r="C13" s="16" t="s">
        <v>61</v>
      </c>
      <c r="D13" s="46" t="s">
        <v>10</v>
      </c>
      <c r="E13" s="48">
        <v>5400000</v>
      </c>
      <c r="F13" s="50">
        <f>COTAÇÕES!K23</f>
        <v>1.32</v>
      </c>
      <c r="G13" s="50">
        <f>E13*F13</f>
        <v>7128000</v>
      </c>
      <c r="H13" s="1"/>
    </row>
    <row r="14" spans="1:8" ht="36" x14ac:dyDescent="0.25">
      <c r="A14" s="1"/>
      <c r="B14" s="45"/>
      <c r="C14" s="17" t="s">
        <v>57</v>
      </c>
      <c r="D14" s="47"/>
      <c r="E14" s="49"/>
      <c r="F14" s="51"/>
      <c r="G14" s="51"/>
      <c r="H14" s="1"/>
    </row>
    <row r="15" spans="1:8" ht="24" x14ac:dyDescent="0.25">
      <c r="A15" s="1"/>
      <c r="B15" s="36" t="s">
        <v>14</v>
      </c>
      <c r="C15" s="15" t="s">
        <v>62</v>
      </c>
      <c r="D15" s="38" t="s">
        <v>10</v>
      </c>
      <c r="E15" s="40">
        <v>16920000</v>
      </c>
      <c r="F15" s="42">
        <f>COTAÇÕES!K23</f>
        <v>1.32</v>
      </c>
      <c r="G15" s="42">
        <f>E15*F15</f>
        <v>22334400</v>
      </c>
      <c r="H15" s="1"/>
    </row>
    <row r="16" spans="1:8" ht="36" x14ac:dyDescent="0.25">
      <c r="A16" s="1"/>
      <c r="B16" s="37"/>
      <c r="C16" s="14" t="s">
        <v>63</v>
      </c>
      <c r="D16" s="39"/>
      <c r="E16" s="41"/>
      <c r="F16" s="43"/>
      <c r="G16" s="43"/>
      <c r="H16" s="1"/>
    </row>
    <row r="17" spans="1:8" x14ac:dyDescent="0.25">
      <c r="A17" s="1"/>
      <c r="B17" s="44" t="s">
        <v>15</v>
      </c>
      <c r="C17" s="16" t="s">
        <v>64</v>
      </c>
      <c r="D17" s="46" t="s">
        <v>35</v>
      </c>
      <c r="E17" s="48">
        <v>300</v>
      </c>
      <c r="F17" s="50">
        <f>COTAÇÕES!K33</f>
        <v>97</v>
      </c>
      <c r="G17" s="50">
        <f>E17*F17</f>
        <v>29100</v>
      </c>
      <c r="H17" s="1"/>
    </row>
    <row r="18" spans="1:8" ht="36" x14ac:dyDescent="0.25">
      <c r="A18" s="1"/>
      <c r="B18" s="45"/>
      <c r="C18" s="17" t="s">
        <v>65</v>
      </c>
      <c r="D18" s="47"/>
      <c r="E18" s="49"/>
      <c r="F18" s="51"/>
      <c r="G18" s="51"/>
      <c r="H18" s="1"/>
    </row>
    <row r="19" spans="1:8" s="1" customFormat="1" x14ac:dyDescent="0.25">
      <c r="B19" s="36" t="s">
        <v>16</v>
      </c>
      <c r="C19" s="15" t="s">
        <v>66</v>
      </c>
      <c r="D19" s="38" t="s">
        <v>35</v>
      </c>
      <c r="E19" s="40">
        <v>300</v>
      </c>
      <c r="F19" s="42">
        <f>COTAÇÕES!K38</f>
        <v>50</v>
      </c>
      <c r="G19" s="42">
        <f>E19*F19</f>
        <v>15000</v>
      </c>
    </row>
    <row r="20" spans="1:8" s="1" customFormat="1" ht="36" x14ac:dyDescent="0.25">
      <c r="B20" s="37"/>
      <c r="C20" s="14" t="s">
        <v>65</v>
      </c>
      <c r="D20" s="39"/>
      <c r="E20" s="41"/>
      <c r="F20" s="43"/>
      <c r="G20" s="43"/>
    </row>
    <row r="21" spans="1:8" x14ac:dyDescent="0.25">
      <c r="A21" s="1"/>
      <c r="B21" s="44" t="s">
        <v>17</v>
      </c>
      <c r="C21" s="16" t="s">
        <v>67</v>
      </c>
      <c r="D21" s="46" t="s">
        <v>35</v>
      </c>
      <c r="E21" s="48">
        <v>30</v>
      </c>
      <c r="F21" s="50">
        <f>COTAÇÕES!K43</f>
        <v>955</v>
      </c>
      <c r="G21" s="50">
        <f>E21*F21</f>
        <v>28650</v>
      </c>
      <c r="H21" s="1"/>
    </row>
    <row r="22" spans="1:8" ht="36.75" thickBot="1" x14ac:dyDescent="0.3">
      <c r="A22" s="1"/>
      <c r="B22" s="45"/>
      <c r="C22" s="17" t="s">
        <v>68</v>
      </c>
      <c r="D22" s="47"/>
      <c r="E22" s="49"/>
      <c r="F22" s="51"/>
      <c r="G22" s="51"/>
      <c r="H22" s="1"/>
    </row>
    <row r="23" spans="1:8" ht="16.5" thickBot="1" x14ac:dyDescent="0.3">
      <c r="A23" s="1"/>
      <c r="B23" s="30" t="s">
        <v>37</v>
      </c>
      <c r="C23" s="31"/>
      <c r="D23" s="31"/>
      <c r="E23" s="31"/>
      <c r="F23" s="32"/>
      <c r="G23" s="18">
        <f>SUM(G7:G22)</f>
        <v>42495150</v>
      </c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</sheetData>
  <mergeCells count="44">
    <mergeCell ref="B21:B22"/>
    <mergeCell ref="D21:D22"/>
    <mergeCell ref="E21:E22"/>
    <mergeCell ref="F21:F22"/>
    <mergeCell ref="G21:G22"/>
    <mergeCell ref="B19:B20"/>
    <mergeCell ref="D19:D20"/>
    <mergeCell ref="E19:E20"/>
    <mergeCell ref="F19:F20"/>
    <mergeCell ref="G19:G20"/>
    <mergeCell ref="B17:B18"/>
    <mergeCell ref="D17:D18"/>
    <mergeCell ref="E17:E18"/>
    <mergeCell ref="F17:F18"/>
    <mergeCell ref="G17:G18"/>
    <mergeCell ref="B15:B16"/>
    <mergeCell ref="D15:D16"/>
    <mergeCell ref="E15:E16"/>
    <mergeCell ref="F15:F16"/>
    <mergeCell ref="G15:G16"/>
    <mergeCell ref="E11:E12"/>
    <mergeCell ref="F11:F12"/>
    <mergeCell ref="G11:G12"/>
    <mergeCell ref="B13:B14"/>
    <mergeCell ref="D13:D14"/>
    <mergeCell ref="E13:E14"/>
    <mergeCell ref="F13:F14"/>
    <mergeCell ref="G13:G14"/>
    <mergeCell ref="B23:F23"/>
    <mergeCell ref="B2:G2"/>
    <mergeCell ref="B3:G3"/>
    <mergeCell ref="B4:G4"/>
    <mergeCell ref="B7:B8"/>
    <mergeCell ref="D7:D8"/>
    <mergeCell ref="E7:E8"/>
    <mergeCell ref="F7:F8"/>
    <mergeCell ref="G7:G8"/>
    <mergeCell ref="B9:B10"/>
    <mergeCell ref="D9:D10"/>
    <mergeCell ref="E9:E10"/>
    <mergeCell ref="F9:F10"/>
    <mergeCell ref="G9:G10"/>
    <mergeCell ref="B11:B12"/>
    <mergeCell ref="D11:D1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CA482-D987-4FCB-89E1-49464D745801}">
  <dimension ref="A1:L45"/>
  <sheetViews>
    <sheetView zoomScale="95" zoomScaleNormal="95" workbookViewId="0">
      <selection activeCell="M20" sqref="M20"/>
    </sheetView>
  </sheetViews>
  <sheetFormatPr defaultRowHeight="15" x14ac:dyDescent="0.25"/>
  <cols>
    <col min="1" max="1" width="3.42578125" style="27" customWidth="1"/>
    <col min="2" max="2" width="9.42578125" style="5" bestFit="1" customWidth="1"/>
    <col min="3" max="3" width="6" style="5" bestFit="1" customWidth="1"/>
    <col min="4" max="4" width="29.7109375" style="5" customWidth="1"/>
    <col min="5" max="5" width="16.42578125" style="6" customWidth="1"/>
    <col min="6" max="6" width="11" style="5" customWidth="1"/>
    <col min="7" max="7" width="13.85546875" style="5" customWidth="1"/>
    <col min="8" max="8" width="16" style="5" customWidth="1"/>
    <col min="9" max="9" width="20.140625" style="5" customWidth="1"/>
    <col min="10" max="10" width="8" style="5" customWidth="1"/>
    <col min="11" max="11" width="15.7109375" style="5" customWidth="1"/>
    <col min="12" max="12" width="23.5703125" style="27" bestFit="1" customWidth="1"/>
    <col min="13" max="16384" width="9.140625" style="5"/>
  </cols>
  <sheetData>
    <row r="1" spans="1:12" customFormat="1" ht="16.5" customHeight="1" thickBot="1" x14ac:dyDescent="0.3">
      <c r="A1" s="1"/>
      <c r="B1" s="52"/>
      <c r="C1" s="52"/>
      <c r="D1" s="52"/>
      <c r="E1" s="52"/>
      <c r="F1" s="52"/>
      <c r="G1" s="52"/>
      <c r="H1" s="52"/>
      <c r="I1" s="52"/>
      <c r="J1" s="52"/>
      <c r="K1" s="52"/>
      <c r="L1" s="1"/>
    </row>
    <row r="2" spans="1:12" ht="19.5" thickBot="1" x14ac:dyDescent="0.3">
      <c r="B2" s="64" t="s">
        <v>18</v>
      </c>
      <c r="C2" s="65"/>
      <c r="D2" s="65"/>
      <c r="E2" s="65"/>
      <c r="F2" s="65"/>
      <c r="G2" s="65"/>
      <c r="H2" s="65"/>
      <c r="I2" s="65"/>
      <c r="J2" s="65"/>
      <c r="K2" s="66"/>
    </row>
    <row r="3" spans="1:12" x14ac:dyDescent="0.25">
      <c r="B3" s="23" t="s">
        <v>19</v>
      </c>
      <c r="C3" s="23" t="s">
        <v>20</v>
      </c>
      <c r="D3" s="23" t="s">
        <v>21</v>
      </c>
      <c r="E3" s="23" t="s">
        <v>22</v>
      </c>
      <c r="F3" s="23" t="s">
        <v>23</v>
      </c>
      <c r="G3" s="23" t="s">
        <v>24</v>
      </c>
      <c r="H3" s="23" t="s">
        <v>25</v>
      </c>
      <c r="I3" s="23" t="s">
        <v>4</v>
      </c>
      <c r="J3" s="24" t="s">
        <v>39</v>
      </c>
      <c r="K3" s="24" t="s">
        <v>26</v>
      </c>
    </row>
    <row r="4" spans="1:12" ht="3.75" customHeight="1" x14ac:dyDescent="0.25">
      <c r="F4" s="6"/>
      <c r="G4" s="6"/>
      <c r="H4" s="6"/>
    </row>
    <row r="5" spans="1:12" ht="24" x14ac:dyDescent="0.25">
      <c r="B5" s="61" t="s">
        <v>27</v>
      </c>
      <c r="C5" s="7" t="s">
        <v>28</v>
      </c>
      <c r="D5" s="8" t="s">
        <v>44</v>
      </c>
      <c r="E5" s="25" t="s">
        <v>45</v>
      </c>
      <c r="F5" s="9">
        <v>45775</v>
      </c>
      <c r="G5" s="10" t="s">
        <v>46</v>
      </c>
      <c r="H5" s="10" t="s">
        <v>55</v>
      </c>
      <c r="I5" s="62" t="str">
        <f>ORÇAMENTO!C7</f>
        <v>IMPRESSORA MONOCROMÁTICA FORMATO A4</v>
      </c>
      <c r="J5" s="26" t="s">
        <v>10</v>
      </c>
      <c r="K5" s="11">
        <v>0.16</v>
      </c>
    </row>
    <row r="6" spans="1:12" ht="24" x14ac:dyDescent="0.25">
      <c r="B6" s="61"/>
      <c r="C6" s="7" t="s">
        <v>29</v>
      </c>
      <c r="D6" s="12" t="s">
        <v>47</v>
      </c>
      <c r="E6" s="25" t="s">
        <v>48</v>
      </c>
      <c r="F6" s="9">
        <v>45775</v>
      </c>
      <c r="G6" s="10" t="s">
        <v>49</v>
      </c>
      <c r="H6" s="10" t="s">
        <v>50</v>
      </c>
      <c r="I6" s="63"/>
      <c r="J6" s="26" t="s">
        <v>10</v>
      </c>
      <c r="K6" s="11">
        <v>0.17</v>
      </c>
    </row>
    <row r="7" spans="1:12" ht="24" x14ac:dyDescent="0.25">
      <c r="B7" s="61"/>
      <c r="C7" s="7" t="s">
        <v>30</v>
      </c>
      <c r="D7" s="12" t="s">
        <v>51</v>
      </c>
      <c r="E7" s="25" t="s">
        <v>52</v>
      </c>
      <c r="F7" s="9">
        <v>45770</v>
      </c>
      <c r="G7" s="10" t="s">
        <v>53</v>
      </c>
      <c r="H7" s="10" t="s">
        <v>54</v>
      </c>
      <c r="I7" s="63"/>
      <c r="J7" s="26" t="s">
        <v>10</v>
      </c>
      <c r="K7" s="11">
        <v>0.15</v>
      </c>
    </row>
    <row r="8" spans="1:12" ht="15" customHeight="1" x14ac:dyDescent="0.25">
      <c r="B8" s="67" t="s">
        <v>31</v>
      </c>
      <c r="C8" s="67"/>
      <c r="D8" s="67"/>
      <c r="E8" s="67"/>
      <c r="F8" s="67"/>
      <c r="G8" s="67"/>
      <c r="H8" s="67"/>
      <c r="I8" s="67"/>
      <c r="J8" s="67"/>
      <c r="K8" s="13">
        <f>ROUND(AVERAGE(K5:K7),2)</f>
        <v>0.16</v>
      </c>
      <c r="L8" s="28"/>
    </row>
    <row r="9" spans="1:12" ht="4.5" customHeight="1" x14ac:dyDescent="0.25">
      <c r="F9" s="6"/>
      <c r="G9" s="6"/>
      <c r="H9" s="6"/>
    </row>
    <row r="10" spans="1:12" ht="24" x14ac:dyDescent="0.25">
      <c r="B10" s="61" t="s">
        <v>32</v>
      </c>
      <c r="C10" s="7" t="s">
        <v>28</v>
      </c>
      <c r="D10" s="8" t="s">
        <v>44</v>
      </c>
      <c r="E10" s="25" t="s">
        <v>45</v>
      </c>
      <c r="F10" s="9">
        <v>45775</v>
      </c>
      <c r="G10" s="10" t="s">
        <v>46</v>
      </c>
      <c r="H10" s="10" t="s">
        <v>55</v>
      </c>
      <c r="I10" s="62" t="str">
        <f>ORÇAMENTO!C9</f>
        <v>EQUIPAMENTO MULTIFUNCIONAL MONOCROMÁTICO FORMATO A4 – TIPO 1</v>
      </c>
      <c r="J10" s="26" t="s">
        <v>10</v>
      </c>
      <c r="K10" s="11">
        <v>0.16</v>
      </c>
    </row>
    <row r="11" spans="1:12" ht="24" x14ac:dyDescent="0.25">
      <c r="B11" s="61"/>
      <c r="C11" s="7" t="s">
        <v>29</v>
      </c>
      <c r="D11" s="12" t="s">
        <v>47</v>
      </c>
      <c r="E11" s="25" t="s">
        <v>48</v>
      </c>
      <c r="F11" s="9">
        <v>45775</v>
      </c>
      <c r="G11" s="10" t="s">
        <v>49</v>
      </c>
      <c r="H11" s="10" t="s">
        <v>50</v>
      </c>
      <c r="I11" s="63"/>
      <c r="J11" s="26" t="s">
        <v>10</v>
      </c>
      <c r="K11" s="11">
        <v>0.17</v>
      </c>
    </row>
    <row r="12" spans="1:12" ht="24" x14ac:dyDescent="0.25">
      <c r="B12" s="61"/>
      <c r="C12" s="7" t="s">
        <v>30</v>
      </c>
      <c r="D12" s="12" t="s">
        <v>51</v>
      </c>
      <c r="E12" s="25" t="s">
        <v>52</v>
      </c>
      <c r="F12" s="9">
        <v>45770</v>
      </c>
      <c r="G12" s="10" t="s">
        <v>53</v>
      </c>
      <c r="H12" s="10" t="s">
        <v>54</v>
      </c>
      <c r="I12" s="63"/>
      <c r="J12" s="26" t="s">
        <v>10</v>
      </c>
      <c r="K12" s="11">
        <v>0.15</v>
      </c>
    </row>
    <row r="13" spans="1:12" x14ac:dyDescent="0.25">
      <c r="B13" s="67" t="s">
        <v>31</v>
      </c>
      <c r="C13" s="67"/>
      <c r="D13" s="67"/>
      <c r="E13" s="67"/>
      <c r="F13" s="67"/>
      <c r="G13" s="67"/>
      <c r="H13" s="67"/>
      <c r="I13" s="67"/>
      <c r="J13" s="67"/>
      <c r="K13" s="13">
        <f>ROUND(AVERAGE(K10:K12),2)</f>
        <v>0.16</v>
      </c>
      <c r="L13" s="28"/>
    </row>
    <row r="14" spans="1:12" ht="4.5" customHeight="1" x14ac:dyDescent="0.25">
      <c r="F14" s="6"/>
      <c r="G14" s="6"/>
      <c r="H14" s="6"/>
    </row>
    <row r="15" spans="1:12" ht="24" x14ac:dyDescent="0.25">
      <c r="B15" s="61" t="s">
        <v>33</v>
      </c>
      <c r="C15" s="7" t="s">
        <v>28</v>
      </c>
      <c r="D15" s="8" t="s">
        <v>44</v>
      </c>
      <c r="E15" s="25" t="s">
        <v>45</v>
      </c>
      <c r="F15" s="9">
        <v>45775</v>
      </c>
      <c r="G15" s="10" t="s">
        <v>46</v>
      </c>
      <c r="H15" s="10" t="s">
        <v>55</v>
      </c>
      <c r="I15" s="62" t="str">
        <f>ORÇAMENTO!C11</f>
        <v>EQUIPAMENTO MULTIFUNCIONAL MONOCROMÁTICO FORMATO A4 – TIPO 2</v>
      </c>
      <c r="J15" s="26" t="s">
        <v>10</v>
      </c>
      <c r="K15" s="11">
        <v>0.16</v>
      </c>
    </row>
    <row r="16" spans="1:12" ht="24" x14ac:dyDescent="0.25">
      <c r="B16" s="61"/>
      <c r="C16" s="7" t="s">
        <v>29</v>
      </c>
      <c r="D16" s="12" t="s">
        <v>47</v>
      </c>
      <c r="E16" s="25" t="s">
        <v>48</v>
      </c>
      <c r="F16" s="9">
        <v>45775</v>
      </c>
      <c r="G16" s="10" t="s">
        <v>49</v>
      </c>
      <c r="H16" s="10" t="s">
        <v>50</v>
      </c>
      <c r="I16" s="63"/>
      <c r="J16" s="26" t="s">
        <v>10</v>
      </c>
      <c r="K16" s="11">
        <v>0.17</v>
      </c>
    </row>
    <row r="17" spans="2:12" ht="24" x14ac:dyDescent="0.25">
      <c r="B17" s="61"/>
      <c r="C17" s="7" t="s">
        <v>30</v>
      </c>
      <c r="D17" s="12" t="s">
        <v>51</v>
      </c>
      <c r="E17" s="25" t="s">
        <v>52</v>
      </c>
      <c r="F17" s="9">
        <v>45770</v>
      </c>
      <c r="G17" s="10" t="s">
        <v>53</v>
      </c>
      <c r="H17" s="10" t="s">
        <v>54</v>
      </c>
      <c r="I17" s="63"/>
      <c r="J17" s="26" t="s">
        <v>10</v>
      </c>
      <c r="K17" s="11">
        <v>0.15</v>
      </c>
    </row>
    <row r="18" spans="2:12" x14ac:dyDescent="0.25">
      <c r="B18" s="67" t="s">
        <v>31</v>
      </c>
      <c r="C18" s="67"/>
      <c r="D18" s="67"/>
      <c r="E18" s="67"/>
      <c r="F18" s="67"/>
      <c r="G18" s="67"/>
      <c r="H18" s="67"/>
      <c r="I18" s="67"/>
      <c r="J18" s="67"/>
      <c r="K18" s="13">
        <f>ROUND(AVERAGE(K15:K17),2)</f>
        <v>0.16</v>
      </c>
      <c r="L18" s="28"/>
    </row>
    <row r="19" spans="2:12" ht="4.5" customHeight="1" x14ac:dyDescent="0.25">
      <c r="F19" s="6"/>
      <c r="G19" s="6"/>
      <c r="H19" s="6"/>
    </row>
    <row r="20" spans="2:12" ht="24" x14ac:dyDescent="0.25">
      <c r="B20" s="57" t="s">
        <v>34</v>
      </c>
      <c r="C20" s="7" t="s">
        <v>28</v>
      </c>
      <c r="D20" s="8" t="s">
        <v>44</v>
      </c>
      <c r="E20" s="25" t="s">
        <v>45</v>
      </c>
      <c r="F20" s="9">
        <v>45775</v>
      </c>
      <c r="G20" s="10" t="s">
        <v>46</v>
      </c>
      <c r="H20" s="10" t="s">
        <v>55</v>
      </c>
      <c r="I20" s="59" t="str">
        <f>ORÇAMENTO!C13</f>
        <v>EQUIPAMENTO MULTIFUNCIONAL POLICROMÁTICA  FORMATO A4 – TIPO 3</v>
      </c>
      <c r="J20" s="26" t="s">
        <v>10</v>
      </c>
      <c r="K20" s="11">
        <v>1.25</v>
      </c>
    </row>
    <row r="21" spans="2:12" ht="24" x14ac:dyDescent="0.25">
      <c r="B21" s="58"/>
      <c r="C21" s="7" t="s">
        <v>29</v>
      </c>
      <c r="D21" s="12" t="s">
        <v>47</v>
      </c>
      <c r="E21" s="25" t="s">
        <v>48</v>
      </c>
      <c r="F21" s="9">
        <v>45775</v>
      </c>
      <c r="G21" s="10" t="s">
        <v>49</v>
      </c>
      <c r="H21" s="10" t="s">
        <v>50</v>
      </c>
      <c r="I21" s="60"/>
      <c r="J21" s="26" t="s">
        <v>10</v>
      </c>
      <c r="K21" s="11">
        <v>1.5</v>
      </c>
    </row>
    <row r="22" spans="2:12" ht="24" x14ac:dyDescent="0.25">
      <c r="B22" s="58"/>
      <c r="C22" s="7" t="s">
        <v>30</v>
      </c>
      <c r="D22" s="12" t="s">
        <v>51</v>
      </c>
      <c r="E22" s="25" t="s">
        <v>52</v>
      </c>
      <c r="F22" s="9">
        <v>45770</v>
      </c>
      <c r="G22" s="10" t="s">
        <v>53</v>
      </c>
      <c r="H22" s="10" t="s">
        <v>54</v>
      </c>
      <c r="I22" s="60"/>
      <c r="J22" s="26" t="s">
        <v>10</v>
      </c>
      <c r="K22" s="11">
        <v>1.2</v>
      </c>
    </row>
    <row r="23" spans="2:12" x14ac:dyDescent="0.25">
      <c r="B23" s="53" t="s">
        <v>31</v>
      </c>
      <c r="C23" s="54"/>
      <c r="D23" s="54"/>
      <c r="E23" s="54"/>
      <c r="F23" s="54"/>
      <c r="G23" s="54"/>
      <c r="H23" s="54"/>
      <c r="I23" s="55"/>
      <c r="J23" s="56"/>
      <c r="K23" s="13">
        <f>ROUND(AVERAGE(K20:K22),2)</f>
        <v>1.32</v>
      </c>
      <c r="L23" s="28"/>
    </row>
    <row r="24" spans="2:12" ht="4.5" customHeight="1" x14ac:dyDescent="0.25">
      <c r="F24" s="6"/>
      <c r="G24" s="6"/>
      <c r="H24" s="6"/>
    </row>
    <row r="25" spans="2:12" ht="24" x14ac:dyDescent="0.25">
      <c r="B25" s="57" t="s">
        <v>40</v>
      </c>
      <c r="C25" s="7" t="s">
        <v>28</v>
      </c>
      <c r="D25" s="8" t="s">
        <v>44</v>
      </c>
      <c r="E25" s="25" t="s">
        <v>45</v>
      </c>
      <c r="F25" s="9">
        <v>45775</v>
      </c>
      <c r="G25" s="10" t="s">
        <v>46</v>
      </c>
      <c r="H25" s="10" t="s">
        <v>55</v>
      </c>
      <c r="I25" s="59" t="str">
        <f>ORÇAMENTO!C15</f>
        <v>EQUIPAMENTO MULTIFUNCIONAL POLICROMÁTICA  FORMATO A3</v>
      </c>
      <c r="J25" s="26" t="s">
        <v>10</v>
      </c>
      <c r="K25" s="11">
        <v>1.25</v>
      </c>
    </row>
    <row r="26" spans="2:12" ht="24" x14ac:dyDescent="0.25">
      <c r="B26" s="58"/>
      <c r="C26" s="7" t="s">
        <v>29</v>
      </c>
      <c r="D26" s="12" t="s">
        <v>47</v>
      </c>
      <c r="E26" s="25" t="s">
        <v>48</v>
      </c>
      <c r="F26" s="9">
        <v>45775</v>
      </c>
      <c r="G26" s="10" t="s">
        <v>49</v>
      </c>
      <c r="H26" s="10" t="s">
        <v>50</v>
      </c>
      <c r="I26" s="60"/>
      <c r="J26" s="26" t="s">
        <v>10</v>
      </c>
      <c r="K26" s="11">
        <v>1.5</v>
      </c>
    </row>
    <row r="27" spans="2:12" ht="24" x14ac:dyDescent="0.25">
      <c r="B27" s="58"/>
      <c r="C27" s="7" t="s">
        <v>30</v>
      </c>
      <c r="D27" s="12" t="s">
        <v>51</v>
      </c>
      <c r="E27" s="25" t="s">
        <v>52</v>
      </c>
      <c r="F27" s="9">
        <v>45770</v>
      </c>
      <c r="G27" s="10" t="s">
        <v>53</v>
      </c>
      <c r="H27" s="10" t="s">
        <v>54</v>
      </c>
      <c r="I27" s="60"/>
      <c r="J27" s="26" t="s">
        <v>10</v>
      </c>
      <c r="K27" s="11">
        <v>1.2</v>
      </c>
    </row>
    <row r="28" spans="2:12" x14ac:dyDescent="0.25">
      <c r="B28" s="53" t="s">
        <v>31</v>
      </c>
      <c r="C28" s="54"/>
      <c r="D28" s="54"/>
      <c r="E28" s="54"/>
      <c r="F28" s="54"/>
      <c r="G28" s="54"/>
      <c r="H28" s="54"/>
      <c r="I28" s="55"/>
      <c r="J28" s="56"/>
      <c r="K28" s="13">
        <f>ROUND(AVERAGE(K25:K27),2)</f>
        <v>1.32</v>
      </c>
      <c r="L28" s="28"/>
    </row>
    <row r="29" spans="2:12" ht="4.5" customHeight="1" x14ac:dyDescent="0.25">
      <c r="F29" s="6"/>
      <c r="G29" s="6"/>
      <c r="H29" s="6"/>
    </row>
    <row r="30" spans="2:12" ht="24" x14ac:dyDescent="0.25">
      <c r="B30" s="61" t="s">
        <v>41</v>
      </c>
      <c r="C30" s="7" t="s">
        <v>28</v>
      </c>
      <c r="D30" s="8" t="s">
        <v>44</v>
      </c>
      <c r="E30" s="25" t="s">
        <v>45</v>
      </c>
      <c r="F30" s="9">
        <v>45775</v>
      </c>
      <c r="G30" s="10" t="s">
        <v>46</v>
      </c>
      <c r="H30" s="10" t="s">
        <v>55</v>
      </c>
      <c r="I30" s="62" t="str">
        <f>ORÇAMENTO!C17</f>
        <v>FRAGMENTADORA</v>
      </c>
      <c r="J30" s="26" t="s">
        <v>35</v>
      </c>
      <c r="K30" s="11">
        <v>97</v>
      </c>
    </row>
    <row r="31" spans="2:12" ht="24" x14ac:dyDescent="0.25">
      <c r="B31" s="61"/>
      <c r="C31" s="7" t="s">
        <v>29</v>
      </c>
      <c r="D31" s="12" t="s">
        <v>47</v>
      </c>
      <c r="E31" s="25" t="s">
        <v>48</v>
      </c>
      <c r="F31" s="9">
        <v>45775</v>
      </c>
      <c r="G31" s="10" t="s">
        <v>49</v>
      </c>
      <c r="H31" s="10" t="s">
        <v>50</v>
      </c>
      <c r="I31" s="63"/>
      <c r="J31" s="26" t="s">
        <v>35</v>
      </c>
      <c r="K31" s="11">
        <v>99</v>
      </c>
    </row>
    <row r="32" spans="2:12" ht="24" x14ac:dyDescent="0.25">
      <c r="B32" s="61"/>
      <c r="C32" s="7" t="s">
        <v>30</v>
      </c>
      <c r="D32" s="12" t="s">
        <v>51</v>
      </c>
      <c r="E32" s="25" t="s">
        <v>52</v>
      </c>
      <c r="F32" s="9">
        <v>45770</v>
      </c>
      <c r="G32" s="10" t="s">
        <v>53</v>
      </c>
      <c r="H32" s="10" t="s">
        <v>54</v>
      </c>
      <c r="I32" s="63"/>
      <c r="J32" s="26" t="s">
        <v>35</v>
      </c>
      <c r="K32" s="11">
        <v>95</v>
      </c>
    </row>
    <row r="33" spans="2:12" x14ac:dyDescent="0.25">
      <c r="B33" s="53" t="s">
        <v>31</v>
      </c>
      <c r="C33" s="54"/>
      <c r="D33" s="54"/>
      <c r="E33" s="54"/>
      <c r="F33" s="54"/>
      <c r="G33" s="54"/>
      <c r="H33" s="54"/>
      <c r="I33" s="54"/>
      <c r="J33" s="56"/>
      <c r="K33" s="13">
        <f>ROUND(AVERAGE(K30:K32),2)</f>
        <v>97</v>
      </c>
      <c r="L33" s="28"/>
    </row>
    <row r="34" spans="2:12" ht="4.5" customHeight="1" x14ac:dyDescent="0.25">
      <c r="F34" s="6"/>
      <c r="G34" s="6"/>
      <c r="H34" s="6"/>
    </row>
    <row r="35" spans="2:12" ht="24" x14ac:dyDescent="0.25">
      <c r="B35" s="57" t="s">
        <v>42</v>
      </c>
      <c r="C35" s="7" t="s">
        <v>28</v>
      </c>
      <c r="D35" s="8" t="s">
        <v>44</v>
      </c>
      <c r="E35" s="25" t="s">
        <v>45</v>
      </c>
      <c r="F35" s="9">
        <v>45775</v>
      </c>
      <c r="G35" s="10" t="s">
        <v>46</v>
      </c>
      <c r="H35" s="10" t="s">
        <v>55</v>
      </c>
      <c r="I35" s="59" t="str">
        <f>ORÇAMENTO!C19</f>
        <v>DESUMIDIFICADORA</v>
      </c>
      <c r="J35" s="26" t="s">
        <v>35</v>
      </c>
      <c r="K35" s="11">
        <v>50</v>
      </c>
    </row>
    <row r="36" spans="2:12" ht="24" x14ac:dyDescent="0.25">
      <c r="B36" s="58"/>
      <c r="C36" s="7" t="s">
        <v>29</v>
      </c>
      <c r="D36" s="12" t="s">
        <v>47</v>
      </c>
      <c r="E36" s="25" t="s">
        <v>48</v>
      </c>
      <c r="F36" s="9">
        <v>45775</v>
      </c>
      <c r="G36" s="10" t="s">
        <v>49</v>
      </c>
      <c r="H36" s="10" t="s">
        <v>50</v>
      </c>
      <c r="I36" s="60"/>
      <c r="J36" s="26" t="s">
        <v>35</v>
      </c>
      <c r="K36" s="11">
        <v>52</v>
      </c>
    </row>
    <row r="37" spans="2:12" ht="24" x14ac:dyDescent="0.25">
      <c r="B37" s="58"/>
      <c r="C37" s="7" t="s">
        <v>30</v>
      </c>
      <c r="D37" s="12" t="s">
        <v>51</v>
      </c>
      <c r="E37" s="25" t="s">
        <v>52</v>
      </c>
      <c r="F37" s="9">
        <v>45770</v>
      </c>
      <c r="G37" s="10" t="s">
        <v>53</v>
      </c>
      <c r="H37" s="10" t="s">
        <v>54</v>
      </c>
      <c r="I37" s="60"/>
      <c r="J37" s="26" t="s">
        <v>35</v>
      </c>
      <c r="K37" s="11">
        <v>48</v>
      </c>
    </row>
    <row r="38" spans="2:12" x14ac:dyDescent="0.25">
      <c r="B38" s="53" t="s">
        <v>31</v>
      </c>
      <c r="C38" s="54"/>
      <c r="D38" s="54"/>
      <c r="E38" s="54"/>
      <c r="F38" s="54"/>
      <c r="G38" s="54"/>
      <c r="H38" s="54"/>
      <c r="I38" s="55"/>
      <c r="J38" s="56"/>
      <c r="K38" s="13">
        <f>ROUND(AVERAGE(K35:K37),2)</f>
        <v>50</v>
      </c>
      <c r="L38" s="28"/>
    </row>
    <row r="39" spans="2:12" ht="4.5" customHeight="1" x14ac:dyDescent="0.25">
      <c r="F39" s="6"/>
      <c r="G39" s="6"/>
      <c r="H39" s="6"/>
    </row>
    <row r="40" spans="2:12" ht="24" x14ac:dyDescent="0.25">
      <c r="B40" s="57" t="s">
        <v>43</v>
      </c>
      <c r="C40" s="7" t="s">
        <v>28</v>
      </c>
      <c r="D40" s="8" t="s">
        <v>44</v>
      </c>
      <c r="E40" s="25" t="s">
        <v>45</v>
      </c>
      <c r="F40" s="9">
        <v>45775</v>
      </c>
      <c r="G40" s="10" t="s">
        <v>46</v>
      </c>
      <c r="H40" s="10" t="s">
        <v>55</v>
      </c>
      <c r="I40" s="59" t="str">
        <f>ORÇAMENTO!C21</f>
        <v>SERVIDOR DE IMPRESSÃO</v>
      </c>
      <c r="J40" s="26" t="s">
        <v>35</v>
      </c>
      <c r="K40" s="11">
        <v>895</v>
      </c>
    </row>
    <row r="41" spans="2:12" ht="24" x14ac:dyDescent="0.25">
      <c r="B41" s="58"/>
      <c r="C41" s="7" t="s">
        <v>29</v>
      </c>
      <c r="D41" s="12" t="s">
        <v>47</v>
      </c>
      <c r="E41" s="25" t="s">
        <v>48</v>
      </c>
      <c r="F41" s="9">
        <v>45775</v>
      </c>
      <c r="G41" s="10" t="s">
        <v>49</v>
      </c>
      <c r="H41" s="10" t="s">
        <v>50</v>
      </c>
      <c r="I41" s="60"/>
      <c r="J41" s="26" t="s">
        <v>35</v>
      </c>
      <c r="K41" s="11">
        <v>1090</v>
      </c>
    </row>
    <row r="42" spans="2:12" ht="24" x14ac:dyDescent="0.25">
      <c r="B42" s="58"/>
      <c r="C42" s="7" t="s">
        <v>30</v>
      </c>
      <c r="D42" s="12" t="s">
        <v>51</v>
      </c>
      <c r="E42" s="25" t="s">
        <v>52</v>
      </c>
      <c r="F42" s="9">
        <v>45770</v>
      </c>
      <c r="G42" s="10" t="s">
        <v>53</v>
      </c>
      <c r="H42" s="10" t="s">
        <v>54</v>
      </c>
      <c r="I42" s="60"/>
      <c r="J42" s="26" t="s">
        <v>35</v>
      </c>
      <c r="K42" s="11">
        <v>880</v>
      </c>
    </row>
    <row r="43" spans="2:12" x14ac:dyDescent="0.25">
      <c r="B43" s="53" t="s">
        <v>31</v>
      </c>
      <c r="C43" s="54"/>
      <c r="D43" s="54"/>
      <c r="E43" s="54"/>
      <c r="F43" s="54"/>
      <c r="G43" s="54"/>
      <c r="H43" s="54"/>
      <c r="I43" s="55"/>
      <c r="J43" s="56"/>
      <c r="K43" s="13">
        <f>ROUND(AVERAGE(K40:K42),2)</f>
        <v>955</v>
      </c>
      <c r="L43" s="28"/>
    </row>
    <row r="44" spans="2:12" s="27" customFormat="1" x14ac:dyDescent="0.25">
      <c r="E44" s="29"/>
    </row>
    <row r="45" spans="2:12" s="27" customFormat="1" x14ac:dyDescent="0.25">
      <c r="E45" s="29"/>
    </row>
  </sheetData>
  <mergeCells count="26">
    <mergeCell ref="B23:J23"/>
    <mergeCell ref="B25:B27"/>
    <mergeCell ref="I25:I27"/>
    <mergeCell ref="B28:J28"/>
    <mergeCell ref="B13:J13"/>
    <mergeCell ref="B15:B17"/>
    <mergeCell ref="I15:I17"/>
    <mergeCell ref="B18:J18"/>
    <mergeCell ref="B20:B22"/>
    <mergeCell ref="I20:I22"/>
    <mergeCell ref="B1:K1"/>
    <mergeCell ref="B38:J38"/>
    <mergeCell ref="B40:B42"/>
    <mergeCell ref="I40:I42"/>
    <mergeCell ref="B43:J43"/>
    <mergeCell ref="B30:B32"/>
    <mergeCell ref="I30:I32"/>
    <mergeCell ref="B33:J33"/>
    <mergeCell ref="B35:B37"/>
    <mergeCell ref="I35:I37"/>
    <mergeCell ref="B2:K2"/>
    <mergeCell ref="B5:B7"/>
    <mergeCell ref="I5:I7"/>
    <mergeCell ref="B8:J8"/>
    <mergeCell ref="B10:B12"/>
    <mergeCell ref="I10:I12"/>
  </mergeCells>
  <hyperlinks>
    <hyperlink ref="H7" r:id="rId1" xr:uid="{5D3A34CD-7187-452B-8B4B-C1D43F98795C}"/>
    <hyperlink ref="H12" r:id="rId2" xr:uid="{E57CE43E-42A6-4CBC-B860-7E79BC9FFA7B}"/>
    <hyperlink ref="H17" r:id="rId3" xr:uid="{1EC26D61-3F75-4EEA-9537-05227F34F467}"/>
    <hyperlink ref="H22" r:id="rId4" xr:uid="{B36F733A-9899-4BA7-822B-B00335BD4C90}"/>
    <hyperlink ref="H27" r:id="rId5" xr:uid="{7E43AF0E-DBFC-4E56-8B9A-EE1A94002D29}"/>
    <hyperlink ref="H32" r:id="rId6" xr:uid="{355C741A-7610-4D43-97A0-F7B1C52D2CE4}"/>
    <hyperlink ref="H37" r:id="rId7" xr:uid="{8CCBDEE4-EF96-46EF-ACBB-248B47F0F5AB}"/>
    <hyperlink ref="H42" r:id="rId8" xr:uid="{67A6F527-B21B-4100-8623-0260B7DF93FF}"/>
    <hyperlink ref="H5" r:id="rId9" xr:uid="{190A3737-EC53-459A-90E5-00C684CE3634}"/>
    <hyperlink ref="H10" r:id="rId10" xr:uid="{9EA47986-81B4-4FF5-BF3F-196BB7C5F18E}"/>
    <hyperlink ref="H15" r:id="rId11" xr:uid="{BF5B37E5-1F70-41DF-B3C2-1A771BC5A5BB}"/>
    <hyperlink ref="H20" r:id="rId12" xr:uid="{72DB6A4A-AA9A-4F96-B4CB-D01B9FDF158F}"/>
    <hyperlink ref="H25" r:id="rId13" xr:uid="{D7E7EBAA-2473-446D-B42C-8B6A261EFD08}"/>
    <hyperlink ref="H30" r:id="rId14" xr:uid="{1C75ABB8-B364-4625-A588-8F6373EBB6AC}"/>
    <hyperlink ref="H35" r:id="rId15" xr:uid="{9F37AC7D-C647-4ABA-A664-F44D2E7190A6}"/>
    <hyperlink ref="H40" r:id="rId16" xr:uid="{5667D60A-9865-4D85-81EB-DE53CF35D517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ORÇAMENTO</vt:lpstr>
      <vt:lpstr>COTAÇÕES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Rossi</cp:lastModifiedBy>
  <dcterms:created xsi:type="dcterms:W3CDTF">2025-04-07T15:24:36Z</dcterms:created>
  <dcterms:modified xsi:type="dcterms:W3CDTF">2025-04-28T17:32:21Z</dcterms:modified>
</cp:coreProperties>
</file>