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EstaPasta_de_trabalho"/>
  <mc:AlternateContent xmlns:mc="http://schemas.openxmlformats.org/markup-compatibility/2006">
    <mc:Choice Requires="x15">
      <x15ac:absPath xmlns:x15ac="http://schemas.microsoft.com/office/spreadsheetml/2010/11/ac" url="D:\Users\julia\Desktop\JULIA GOMES\JULIA - ICTHUS\AMESP LIC\AME-Perfuração Poços Profundos\2024\"/>
    </mc:Choice>
  </mc:AlternateContent>
  <xr:revisionPtr revIDLastSave="0" documentId="13_ncr:1_{3FB93AFB-C234-42EE-B3BA-D935CDCEC7FD}" xr6:coauthVersionLast="47" xr6:coauthVersionMax="47" xr10:uidLastSave="{00000000-0000-0000-0000-000000000000}"/>
  <bookViews>
    <workbookView xWindow="-120" yWindow="-120" windowWidth="20730" windowHeight="11160" tabRatio="668" xr2:uid="{00000000-000D-0000-FFFF-FFFF00000000}"/>
  </bookViews>
  <sheets>
    <sheet name="ORÇAMENTO" sheetId="42" r:id="rId1"/>
  </sheets>
  <definedNames>
    <definedName name="A">#REF!</definedName>
    <definedName name="_xlnm.Print_Area" localSheetId="0">ORÇAMENTO!$A$1:$N$68</definedName>
    <definedName name="COMPOSIÇÃO">#REF!</definedName>
    <definedName name="COMPOSIÇÃO_COTAÇÃO">#REF!</definedName>
    <definedName name="COTAÇÃO">#REF!</definedName>
    <definedName name="COTAÇÕES">#REF!</definedName>
    <definedName name="QUADRO_GERAL">#REF!</definedName>
  </definedNam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M70" i="42" l="1"/>
  <c r="K64" i="42"/>
  <c r="K61" i="42"/>
  <c r="K36" i="42"/>
  <c r="K26" i="42"/>
  <c r="K16" i="42"/>
  <c r="K56" i="42"/>
  <c r="I64" i="42" l="1"/>
  <c r="J64" i="42" s="1"/>
  <c r="L64" i="42"/>
  <c r="M64" i="42" s="1"/>
  <c r="L61" i="42"/>
  <c r="M61" i="42" s="1"/>
  <c r="I61" i="42"/>
  <c r="J61" i="42" s="1"/>
  <c r="I36" i="42"/>
  <c r="L36" i="42"/>
  <c r="L16" i="42"/>
  <c r="M16" i="42" s="1"/>
  <c r="I16" i="42"/>
  <c r="J16" i="42" s="1"/>
  <c r="I56" i="42"/>
  <c r="L56" i="42"/>
  <c r="L26" i="42"/>
  <c r="I26" i="42"/>
  <c r="I22" i="42"/>
  <c r="I23" i="42" l="1"/>
  <c r="I8" i="42"/>
  <c r="I7" i="42"/>
  <c r="K22" i="42" l="1"/>
  <c r="L22" i="42" s="1"/>
  <c r="K23" i="42"/>
  <c r="K8" i="42"/>
  <c r="L8" i="42" s="1"/>
  <c r="K7" i="42"/>
  <c r="L7" i="42" s="1"/>
  <c r="L23" i="42" l="1"/>
  <c r="K11" i="42" l="1"/>
  <c r="L11" i="42" s="1"/>
  <c r="I52" i="42" l="1"/>
  <c r="K52" i="42"/>
  <c r="L52" i="42" s="1"/>
  <c r="I49" i="42"/>
  <c r="K49" i="42"/>
  <c r="L49" i="42" s="1"/>
  <c r="I50" i="42"/>
  <c r="K50" i="42"/>
  <c r="L50" i="42" s="1"/>
  <c r="I51" i="42"/>
  <c r="K51" i="42"/>
  <c r="L51" i="42" s="1"/>
  <c r="I41" i="42"/>
  <c r="K41" i="42"/>
  <c r="L41" i="42" s="1"/>
  <c r="K35" i="42"/>
  <c r="L35" i="42" s="1"/>
  <c r="I35" i="42"/>
  <c r="I37" i="42"/>
  <c r="K37" i="42"/>
  <c r="L37" i="42" s="1"/>
  <c r="I45" i="42"/>
  <c r="K45" i="42"/>
  <c r="L45" i="42" s="1"/>
  <c r="I44" i="42"/>
  <c r="K44" i="42"/>
  <c r="L44" i="42" s="1"/>
  <c r="I34" i="42"/>
  <c r="K34" i="42"/>
  <c r="I53" i="42"/>
  <c r="K53" i="42"/>
  <c r="I20" i="42"/>
  <c r="K20" i="42"/>
  <c r="L20" i="42" s="1"/>
  <c r="I59" i="42"/>
  <c r="K59" i="42"/>
  <c r="L59" i="42" s="1"/>
  <c r="I55" i="42"/>
  <c r="K55" i="42"/>
  <c r="L55" i="42" s="1"/>
  <c r="I25" i="42"/>
  <c r="K25" i="42"/>
  <c r="L25" i="42" s="1"/>
  <c r="I57" i="42"/>
  <c r="K57" i="42"/>
  <c r="L57" i="42" s="1"/>
  <c r="I24" i="42"/>
  <c r="K24" i="42"/>
  <c r="L24" i="42" s="1"/>
  <c r="I54" i="42"/>
  <c r="K54" i="42"/>
  <c r="L54" i="42" s="1"/>
  <c r="I38" i="42"/>
  <c r="K38" i="42"/>
  <c r="L38" i="42" s="1"/>
  <c r="K21" i="42"/>
  <c r="L21" i="42" s="1"/>
  <c r="I33" i="42"/>
  <c r="K33" i="42"/>
  <c r="I14" i="42"/>
  <c r="K14" i="42"/>
  <c r="L14" i="42" s="1"/>
  <c r="I58" i="42"/>
  <c r="K58" i="42"/>
  <c r="L58" i="42" s="1"/>
  <c r="I30" i="42"/>
  <c r="K30" i="42"/>
  <c r="L30" i="42" s="1"/>
  <c r="I32" i="42"/>
  <c r="K32" i="42"/>
  <c r="L32" i="42" s="1"/>
  <c r="I43" i="42"/>
  <c r="K43" i="42"/>
  <c r="L43" i="42" s="1"/>
  <c r="I39" i="42"/>
  <c r="K39" i="42"/>
  <c r="L39" i="42" s="1"/>
  <c r="I31" i="42"/>
  <c r="K31" i="42"/>
  <c r="I40" i="42"/>
  <c r="K40" i="42"/>
  <c r="L40" i="42" s="1"/>
  <c r="I13" i="42"/>
  <c r="K13" i="42"/>
  <c r="K12" i="42"/>
  <c r="L12" i="42" s="1"/>
  <c r="I12" i="42"/>
  <c r="K19" i="42"/>
  <c r="L19" i="42" s="1"/>
  <c r="I19" i="42"/>
  <c r="I11" i="42"/>
  <c r="M19" i="42" l="1"/>
  <c r="L53" i="42"/>
  <c r="M49" i="42" s="1"/>
  <c r="L13" i="42"/>
  <c r="L31" i="42"/>
  <c r="L33" i="42"/>
  <c r="L34" i="42"/>
  <c r="J49" i="42"/>
  <c r="I21" i="42"/>
  <c r="J19" i="42" s="1"/>
  <c r="J43" i="42"/>
  <c r="J30" i="42"/>
  <c r="M43" i="42"/>
  <c r="J11" i="42"/>
  <c r="M30" i="42" l="1"/>
  <c r="M11" i="42"/>
  <c r="I9" i="42"/>
  <c r="J7" i="42" l="1"/>
  <c r="M66" i="42" s="1"/>
  <c r="K9" i="42"/>
  <c r="L9" i="42" s="1"/>
  <c r="M7" i="42" s="1"/>
  <c r="M67" i="4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e001 (Page 1)" description="Conexão com a consulta 'Table001 (Page 1)' na pasta de trabalho." type="5" refreshedVersion="8" background="1" saveData="1">
    <dbPr connection="Provider=Microsoft.Mashup.OleDb.1;Data Source=$Workbook$;Location=&quot;Table001 (Page 1)&quot;;Extended Properties=&quot;&quot;" command="SELECT * FROM [Table001 (Page 1)]"/>
  </connection>
</connections>
</file>

<file path=xl/sharedStrings.xml><?xml version="1.0" encoding="utf-8"?>
<sst xmlns="http://schemas.openxmlformats.org/spreadsheetml/2006/main" count="257" uniqueCount="179">
  <si>
    <t>REFERÊNCIA</t>
  </si>
  <si>
    <t>CÓDIGO</t>
  </si>
  <si>
    <t>SERVIÇO</t>
  </si>
  <si>
    <t>UNID</t>
  </si>
  <si>
    <t>QTDE</t>
  </si>
  <si>
    <t>PREÇO SUBITEM SEM BDI</t>
  </si>
  <si>
    <t>PREÇO DO SERVIÇO SEM BDI</t>
  </si>
  <si>
    <t>UN</t>
  </si>
  <si>
    <t>M</t>
  </si>
  <si>
    <t>ED-50266</t>
  </si>
  <si>
    <t>BDI (%)</t>
  </si>
  <si>
    <t>VALOR C BDI</t>
  </si>
  <si>
    <t>M2</t>
  </si>
  <si>
    <t>H</t>
  </si>
  <si>
    <t>M3</t>
  </si>
  <si>
    <t xml:space="preserve">UN    </t>
  </si>
  <si>
    <t>M3XKM</t>
  </si>
  <si>
    <t>ED-49004</t>
  </si>
  <si>
    <t>CABO DE COBRE FLEXÍVEL, CLASSE 5, ISOLAMENTO TIPO EPR/HEPR, NÃO HALOGENADO, ANTICHAMA, TERMOFIXO, UNIPOLAR, SEÇÃO 25 MM2, 90°C, 0,6/1KV</t>
  </si>
  <si>
    <t>ED-48976</t>
  </si>
  <si>
    <t>CABO DE COBRE FLEXÍVEL, CLASSE 5, ISOLAMENTO TIPO LSHF/ATOX, NÃO HALOGENADO, ANTICHAMA, TERMOPLÁSTICO, UNIPOLAR, SEÇÃO 25 MM2, 70°C, 450/750V</t>
  </si>
  <si>
    <t>ED-50044</t>
  </si>
  <si>
    <t>FORNECIMENTO E ASSENTAMENTO DE TUBO DE AÇO GALVANIZADO COM COSTURA , INCLUSIVE CONEXÕES E SUPORTES, D = 1 1/2"</t>
  </si>
  <si>
    <t>ED-50045</t>
  </si>
  <si>
    <t>FORNECIMENTO E ASSENTAMENTO DE TUBO DE AÇO GALVANIZADO COM COSTURA , INCLUSIVE CONEXÕES E SUPORTES, D = 2"</t>
  </si>
  <si>
    <t>ED-50022</t>
  </si>
  <si>
    <t>FORNECIMENTO E ASSENTAMENTO DE TUBO PVC RÍGIDO SOLDÁVEL, ÁGUA FRIA, DN 50 MM (1.1/2"), INCLUSIVE CONEXÕES</t>
  </si>
  <si>
    <t>ED-50003</t>
  </si>
  <si>
    <t>REGISTRO DE ESFERA, TIPO PVC SOLDÁVEL DN 50MM (1.1/2"), INCLUSIVE VOLANTE PARA ACIONAMENTO</t>
  </si>
  <si>
    <t>ED-49978</t>
  </si>
  <si>
    <t>ED-50182</t>
  </si>
  <si>
    <t>LIMPEZA FINAL PARA ENTREGA DA OBRA</t>
  </si>
  <si>
    <t>ED-51122</t>
  </si>
  <si>
    <t>ED-51131</t>
  </si>
  <si>
    <t>L</t>
  </si>
  <si>
    <t>PREÇO DO SERVIÇO COM BDI</t>
  </si>
  <si>
    <t>ED-16660</t>
  </si>
  <si>
    <t>FORNECIMENTO E COLOCAÇÃO DE PLACA DE OBRA EM CHAPA GALVANIZADA #26, ESP. 0,45 MM, PLOTADA COM ADESIVO VINÍLICO, AFIXADA COM REBITES 4,8X40 MM, EM ESTRUTURA METÁLICA DE METALON 20X20 MM, ESP. 1,25 MM, INCLUSIVE SUPORTE EM EUCALIPTO AUTOCLAVADO PINTADO COM TINTA PVA DUAS (2) DEMÃOS</t>
  </si>
  <si>
    <t>ITEM</t>
  </si>
  <si>
    <t>LIMPEZA GERAL</t>
  </si>
  <si>
    <t>ESCAVAÇÃO MANUAL DE VALA COM PROFUNDIDADE MENOR OU IGUAL A 1,30 M. AF_02/2021</t>
  </si>
  <si>
    <t>CAIXA D´ÁGUA EM POLIÉSTER REFORÇADO COM FIBRA DE VIDRO, 10000 LITROS - FORNECIMENTO E INSTALAÇÃO. AF_06/2021</t>
  </si>
  <si>
    <t>ED-20584</t>
  </si>
  <si>
    <t>ENTRADA DE ENERGIA AÉREA, TIPO C4, PADRÃO CEMIG, CARGA INSTALADA DE 27,1KVA ATÉ 38KVA, TRIFÁSICO, COM SAÍDA SUBTERRÂNEA, INCLUSIVE POSTE, CAIXA PARA MEDIDOR, DISJUNTOR, BARRAMENTO, ATERRAMENTO E ACESSÓRIOS</t>
  </si>
  <si>
    <t>TORNEIRA DE BOIA PARA CAIXA D'ÁGUA, ROSCÁVEL, 2" - FORNECIMENTO E INSTALAÇÃO. AF_08/2021</t>
  </si>
  <si>
    <t>VÁLVULA DE RETENÇÃO HORIZONTAL, DE BRONZE, ROSCÁVEL, 2"  - FORNECIMENTO E INSTALAÇÃO. AF_08/2021</t>
  </si>
  <si>
    <t>REGISTRO DE GAVETA, TIPO BRUTO, ROSCÁVEL 1.1/2" (PARA TUBO SOLDÁVEL OU PPR DN 50MM/CPVC DN 42MM), INCLUSIVE VOLANTE PARA ACIONAMENTO</t>
  </si>
  <si>
    <t>ADAPTADOR EM LATÃO PARA INSTALAÇÃO PREDIAL DE COMBATE A INCÊNDIO ENGATE RÁPIDO 2.1/2" X ROSCA INTERNA 5 FIOS 2.1/2", FORNECIMENTO E INSTALAÇÃO</t>
  </si>
  <si>
    <t>ISS = 5%</t>
  </si>
  <si>
    <t>REGULARIZAÇÃO E COMPACTAÇÃO DE TERRENO MANUAL COM SOQUETE, EXCLUSIVE DESMATAMENTO, DESTOCAMENTO, LIMPEZA/ROÇADA DO TERRENO</t>
  </si>
  <si>
    <t>CARGA MANUAL DE MATERIAL DE QUALQUER NATUREZA SOBRE CAMINHÃO, EXCLUSIVE TRANSPORTE</t>
  </si>
  <si>
    <t>ED-29235</t>
  </si>
  <si>
    <t>TRANSPORTE DE MATERIAL DE QUALQUER NATUREZA EM CAMINHÃO, DISTÂNCIA MAIORES QUE 30KM, DENTRO DO PERÍMETRO URBANO, EXCLUSIVE CARGA, INCLUSIVE DESCARGA</t>
  </si>
  <si>
    <t xml:space="preserve">BOMBA SUBMERSA PARA POCOS TUBULARES PROFUNDOS DIAMETRO DE 4 POLEGADAS, ELETRICA, MONOFASICA, POTENCIA 0,49 HP, 13 ESTAGIOS, BOCAL DE DESCARGA DIAMETRO DE UMA POLEGADA E MEIA, HM/Q = 18 M / 1,90 M3/H A 85 M / 0,60 M3/H                                                                                                                                                                                                                                                                                 </t>
  </si>
  <si>
    <t xml:space="preserve">BOMBA SUBMERSA PARA POCOS TUBULARES PROFUNDOS DIAMETRO DE 4 POLEGADAS, ELETRICA, TRIFASICA, POTENCIA 1,97 HP, 20 ESTAGIOS, BOCAL DE DESCARGA DIAMETRO DE UMA POLEGADA E MEIA, HM/Q = 18 M / 5,40 M3/H A 164 M / 0,80 M3/H                                                                                                                                                                                                                                                                                 </t>
  </si>
  <si>
    <t xml:space="preserve">BOMBA SUBMERSA PARA POCOS TUBULARES PROFUNDOS DIAMETRO DE 6 POLEGADAS, ELETRICA, TRIFASICA, POTENCIA 3,45 HP, 5 ESTAGIOS, BOCAL DE DESCARGA DIAMETRO DE 2 POLEGADAS, HM/Q = 68,5 M / 6,12 M3/H A 39,5 M / 14,04 M3/H                                                                                                                                                                                                                                                                                      </t>
  </si>
  <si>
    <t>REATERRO MANUAL DE VALAS, COM PLACA VIBRATÓRIA. AF_08/2023</t>
  </si>
  <si>
    <t>LASTRO COM MATERIAL GRANULAR (AREIA MÉDIA), APLICADO EM PISOS OU LAJES SOBRE SOLO, ESPESSURA DE *10 CM*. AF_01/2024</t>
  </si>
  <si>
    <t>PREÇO UNITÁRIO</t>
  </si>
  <si>
    <t>PREÇO SUBITEM  COM BDI</t>
  </si>
  <si>
    <t xml:space="preserve">1. </t>
  </si>
  <si>
    <t>2.</t>
  </si>
  <si>
    <t>PREÇO UNITÁRIO COM BDI</t>
  </si>
  <si>
    <t>1.1</t>
  </si>
  <si>
    <t>2.1</t>
  </si>
  <si>
    <t>2.2</t>
  </si>
  <si>
    <t>2.3</t>
  </si>
  <si>
    <t>3.</t>
  </si>
  <si>
    <t>4.</t>
  </si>
  <si>
    <t>COMPOSIÇÃO</t>
  </si>
  <si>
    <t>3.1</t>
  </si>
  <si>
    <t>3.2</t>
  </si>
  <si>
    <t>4.1</t>
  </si>
  <si>
    <t>9.1</t>
  </si>
  <si>
    <t>CPU-1</t>
  </si>
  <si>
    <t>PRELIMINARES</t>
  </si>
  <si>
    <t>DOCUMENTAÇÃO</t>
  </si>
  <si>
    <t>1.1.1</t>
  </si>
  <si>
    <t>1.1.2</t>
  </si>
  <si>
    <t>1.1.3</t>
  </si>
  <si>
    <t>65 001 073</t>
  </si>
  <si>
    <t>AUTORIZAÇÃO DE PERFURAÇÃO DE POÇO TUBULAR PROFUNDO</t>
  </si>
  <si>
    <t>65 001 115</t>
  </si>
  <si>
    <t>ANALISE BACTERIOLÓGICA</t>
  </si>
  <si>
    <t>65 001 114</t>
  </si>
  <si>
    <t>ANALISE FÍSICO-QUÍMICA</t>
  </si>
  <si>
    <t>65 000 055</t>
  </si>
  <si>
    <t>LIMPEZA TERRENO COM ROÇADEIRA MECÂNICA</t>
  </si>
  <si>
    <t>65 001 069</t>
  </si>
  <si>
    <t xml:space="preserve">INSTALAÇÕES PROVISÓRIAS  PARA BARRACÃO DE OBRAS PARA PERFURAÇÃO DE POÇO                                                                                                                                                                             </t>
  </si>
  <si>
    <t xml:space="preserve">MOBILIZAÇÃO E DESLOCAMENTO DAS EQUIPES, EQUIPAMENTOS, MATERIAIS E FERRAMENTAS PARA PERFURAÇÃO DE POÇOS COM SONDA ROTO-PNEUMATICA                                                                                                                 </t>
  </si>
  <si>
    <t>KM</t>
  </si>
  <si>
    <t>1.2</t>
  </si>
  <si>
    <t>1.2.1</t>
  </si>
  <si>
    <t>1.2.2</t>
  </si>
  <si>
    <t>1.2.3</t>
  </si>
  <si>
    <t>1.2.4</t>
  </si>
  <si>
    <t>1.3</t>
  </si>
  <si>
    <t>1.3.1</t>
  </si>
  <si>
    <t>INSTALAÇÃO ELÉTRICA</t>
  </si>
  <si>
    <t>PERFURAÇÃO</t>
  </si>
  <si>
    <t>PERFURAÇÃO DO POÇO E ACESSÓRIOS</t>
  </si>
  <si>
    <t>65 001 092</t>
  </si>
  <si>
    <t>65 001 093</t>
  </si>
  <si>
    <t>65 001 101</t>
  </si>
  <si>
    <t>65 001 107</t>
  </si>
  <si>
    <t>65 001 106</t>
  </si>
  <si>
    <t>65 001 105</t>
  </si>
  <si>
    <t>65 001 110</t>
  </si>
  <si>
    <t>PERFURACAO EM ALUVIAO E CAMADAS INCONSISTENTES - DIAMETRO DO FURO = 12"</t>
  </si>
  <si>
    <t>PERFURACAO EM ROCHA SA - DIAMETRO DO FURO = 6"</t>
  </si>
  <si>
    <t>CIMENTAÇÃO DO ESPAÇO ANELAR COM ARGAMASSA DE CIMENTO E AREIA NO TRAÇO DE 1:3</t>
  </si>
  <si>
    <t>LAJE EM CONCRETO SIMPLES, CONSUMO MÍNIMO DE CIMENTO DE 200 KG/M3, ESPESSURA = 20 CM, DIÂMETRO = 2,50 M</t>
  </si>
  <si>
    <t>DESINFECCAO DE POCO COM UTILIZACAO DE PRODUTOS QUIMICOS</t>
  </si>
  <si>
    <t>PRE-FILTRO COM PEDRA BRITADA</t>
  </si>
  <si>
    <t>DESENVOLVIMENTO E TESTE DE VAZÃO COM COMPRESSOR DE ATÉ 150 PCM</t>
  </si>
  <si>
    <t>TUBO DE AÇO GALVANIZADO COM COSTURA, CLASSE MÉDIA, DN 6", E=4,85 MM PARA REVESTIMENTO DO FURO - FORNECIMENTO E INSTALAÇÃO</t>
  </si>
  <si>
    <t>2.1.1</t>
  </si>
  <si>
    <t>2.1.2</t>
  </si>
  <si>
    <t>2.1.3</t>
  </si>
  <si>
    <t>2.1.4</t>
  </si>
  <si>
    <t>2.1.5</t>
  </si>
  <si>
    <t>2.1.6</t>
  </si>
  <si>
    <t>2.1.7</t>
  </si>
  <si>
    <t>2.1.8</t>
  </si>
  <si>
    <t>2.2.1</t>
  </si>
  <si>
    <t>2.2.2</t>
  </si>
  <si>
    <t>2.2.3</t>
  </si>
  <si>
    <t>2.2.4</t>
  </si>
  <si>
    <t>2.2.5</t>
  </si>
  <si>
    <t>2.2.6</t>
  </si>
  <si>
    <t>2.2.7</t>
  </si>
  <si>
    <t>2.2.8</t>
  </si>
  <si>
    <t>2.2.9</t>
  </si>
  <si>
    <t>2.2.10</t>
  </si>
  <si>
    <t>2.2.11</t>
  </si>
  <si>
    <t>2.2.12</t>
  </si>
  <si>
    <t>2.3.1</t>
  </si>
  <si>
    <t>2.3.2</t>
  </si>
  <si>
    <t>2.3.3</t>
  </si>
  <si>
    <t>65 001 116</t>
  </si>
  <si>
    <t>RELATÓRIOS FINAL DE POÇO (BOMBEAMENTO E RECUPERAÇÃO DE NÍVEL, PERFIL GEOLÓGICO E HISTÓRICO DE PERFURAÇÃO)</t>
  </si>
  <si>
    <t>65 002 508</t>
  </si>
  <si>
    <t>RECUPERAÇÃO E LIMPEZA DE POÇOS ARTESIANOS COM A UTILIZAÇÃO DE SOLUÇÃO AQUÓSA A BASE DE ORTO-FOSFATO, ESTABILIZANTES, ANTICORROSIVOS E DESINCRUSTANTES</t>
  </si>
  <si>
    <t>TAMPA DE PROTEÇÃO DO POÇO PROFUNDO EM AÇO PRETO LISO DIN2440</t>
  </si>
  <si>
    <t>FECHAMENTO DO POÇO</t>
  </si>
  <si>
    <t xml:space="preserve">INSTALAÇÕES HIDRÁULICAS </t>
  </si>
  <si>
    <t>ITENS E SERVIÇOS</t>
  </si>
  <si>
    <t>3.1.1</t>
  </si>
  <si>
    <t>3.1.2</t>
  </si>
  <si>
    <t>3.1.3</t>
  </si>
  <si>
    <t>3.1.4</t>
  </si>
  <si>
    <t>3.1.5</t>
  </si>
  <si>
    <t>3.1.6</t>
  </si>
  <si>
    <t>3.1.7</t>
  </si>
  <si>
    <t>3.1.8</t>
  </si>
  <si>
    <t>3.1.9</t>
  </si>
  <si>
    <t>3.1.10</t>
  </si>
  <si>
    <t>3.1.11</t>
  </si>
  <si>
    <t>RESERVATÓRIO</t>
  </si>
  <si>
    <t>ACABAMENTOS</t>
  </si>
  <si>
    <t>TOTAL SEM BDI:</t>
  </si>
  <si>
    <t>TOTAL COM BDI:</t>
  </si>
  <si>
    <t>SERVIÇOS E INSTALAÇÃO</t>
  </si>
  <si>
    <t>65 001 070</t>
  </si>
  <si>
    <t>EQUIPAMENTOS DE BOMBEAMENTO E ACESSÓRIOS</t>
  </si>
  <si>
    <t>4.1.1</t>
  </si>
  <si>
    <t>ED-7422</t>
  </si>
  <si>
    <t>QUADRO DE COMANDO PARA UMA BOMBA DE POTÊNCIA 0,50CV MONOFÁSICA, EM PARTIDA DIRETA COM ACIONAMENTO MANUAL/AUTOMÁTICO E DETECÇÃO DE FALTA DE FASE</t>
  </si>
  <si>
    <t>ED-7519</t>
  </si>
  <si>
    <t>QUADRO DE COMANDO PARA UMA BOMBA DE POTÊNCIA 2,0CV TRIFÁSICA, EM PARTIDA DIRETA COM ACIONAMENTO MANUAL/AUTOMÁTICO E DETECÇÃO DE FALTA DE FASE</t>
  </si>
  <si>
    <t>ED-7520</t>
  </si>
  <si>
    <t>QUADRO DE COMANDO PARA UMA BOMBA DE POTÊNCIA 3,0CV TRIFÁSICA, EM PARTIDA DIRETA COM ACIONAMENTO MANUAL/AUTOMÁTICO E DETECÇÃO DE FALTA DE FASE</t>
  </si>
  <si>
    <t>PERFURAÇÃO DE POÇOS PROFUNDOS - SERVIÇOS E FORNECIMENTOS</t>
  </si>
  <si>
    <t>PERFURAÇÃO (continuação)</t>
  </si>
  <si>
    <t>COPASA - SET/24</t>
  </si>
  <si>
    <t>PLANILHA ORÇAMENTÁRIA - BDI 24,12%</t>
  </si>
  <si>
    <t>SETOP - JUL/24</t>
  </si>
  <si>
    <t>SINAPI - AGO/24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</si>
</sst>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R$&quot;\ * #,##0.00_-;\-&quot;R$&quot;\ * #,##0.00_-;_-&quot;R$&quot;\ * &quot;-&quot;??_-;_-@_-"/>
    <numFmt numFmtId="43" formatCode="_-* #,##0.00_-;\-* #,##0.00_-;_-* &quot;-&quot;??_-;_-@_-"/>
    <numFmt numFmtId="164" formatCode="_-* #,##0.00_-;\-* #,##0.00_-;_-* \-??_-;_-@_-"/>
    <numFmt numFmtId="165" formatCode="&quot;R$ &quot;#,##0.00"/>
    <numFmt numFmtId="167" formatCode="&quot;R$&quot;\ #,##0.00"/>
    <numFmt numFmtId="178" formatCode="0.00000"/>
    <numFmt numFmtId="180" formatCode="&quot;R$ &quot;#,##0.00;[Red]&quot;-R$ &quot;#,##0.00"/>
  </numFmts>
  <fonts count="29" x14ac:knownFonts="1">
    <font>
      <sz val="11"/>
      <color rgb="FF000000"/>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color rgb="FF000000"/>
      <name val="Calibri Light"/>
      <family val="2"/>
      <charset val="1"/>
    </font>
    <font>
      <sz val="9"/>
      <color rgb="FF000000"/>
      <name val="Calibri Light"/>
      <family val="2"/>
      <charset val="1"/>
    </font>
    <font>
      <sz val="11"/>
      <color rgb="FF000000"/>
      <name val="Calibri"/>
      <family val="2"/>
      <charset val="1"/>
    </font>
    <font>
      <sz val="8"/>
      <name val="Calibri"/>
      <family val="2"/>
      <charset val="1"/>
    </font>
    <font>
      <sz val="10"/>
      <name val="Arial"/>
      <family val="2"/>
    </font>
    <font>
      <sz val="10"/>
      <name val="Arial"/>
      <family val="2"/>
    </font>
    <font>
      <sz val="11"/>
      <color rgb="FF000000"/>
      <name val="Calibri"/>
      <family val="2"/>
      <scheme val="minor"/>
    </font>
    <font>
      <b/>
      <sz val="12"/>
      <color rgb="FF000000"/>
      <name val="Calibri Light"/>
      <family val="2"/>
      <scheme val="major"/>
    </font>
    <font>
      <b/>
      <sz val="11"/>
      <color rgb="FF000000"/>
      <name val="Calibri Light"/>
      <family val="2"/>
      <scheme val="major"/>
    </font>
    <font>
      <b/>
      <sz val="14"/>
      <name val="Calibri Light"/>
      <family val="2"/>
    </font>
    <font>
      <sz val="11"/>
      <color theme="1"/>
      <name val="Arial"/>
      <family val="2"/>
    </font>
    <font>
      <b/>
      <sz val="9"/>
      <color rgb="FF000000"/>
      <name val="Calibri Light"/>
      <family val="2"/>
    </font>
    <font>
      <b/>
      <sz val="11"/>
      <color rgb="FF000000"/>
      <name val="Calibri Light"/>
      <family val="2"/>
      <charset val="1"/>
    </font>
    <font>
      <sz val="9"/>
      <color rgb="FF000000"/>
      <name val="Calibri Light"/>
      <family val="2"/>
      <scheme val="major"/>
    </font>
    <font>
      <sz val="9"/>
      <name val="Calibri Light"/>
      <family val="2"/>
      <charset val="1"/>
    </font>
    <font>
      <b/>
      <sz val="11"/>
      <color rgb="FF000000"/>
      <name val="Calibri Light"/>
      <family val="2"/>
    </font>
    <font>
      <b/>
      <sz val="14"/>
      <color rgb="FF000000"/>
      <name val="Calibri Light"/>
      <family val="2"/>
      <charset val="1"/>
    </font>
    <font>
      <b/>
      <sz val="9"/>
      <color rgb="FF000000"/>
      <name val="Calibri Light"/>
      <family val="2"/>
      <scheme val="major"/>
    </font>
  </fonts>
  <fills count="9">
    <fill>
      <patternFill patternType="none"/>
    </fill>
    <fill>
      <patternFill patternType="gray125"/>
    </fill>
    <fill>
      <patternFill patternType="solid">
        <fgColor rgb="FFD0CECE"/>
        <bgColor rgb="FFD9D9D9"/>
      </patternFill>
    </fill>
    <fill>
      <patternFill patternType="solid">
        <fgColor theme="0" tint="-4.9989318521683403E-2"/>
        <bgColor indexed="64"/>
      </patternFill>
    </fill>
    <fill>
      <patternFill patternType="solid">
        <fgColor theme="0" tint="-4.9989318521683403E-2"/>
        <bgColor rgb="FFD9D9D9"/>
      </patternFill>
    </fill>
    <fill>
      <patternFill patternType="solid">
        <fgColor theme="0"/>
        <bgColor indexed="64"/>
      </patternFill>
    </fill>
    <fill>
      <patternFill patternType="solid">
        <fgColor theme="0" tint="-4.9989318521683403E-2"/>
        <bgColor rgb="FFFFCC00"/>
      </patternFill>
    </fill>
    <fill>
      <patternFill patternType="solid">
        <fgColor theme="2" tint="-9.9978637043366805E-2"/>
        <bgColor rgb="FFFFCC00"/>
      </patternFill>
    </fill>
    <fill>
      <patternFill patternType="solid">
        <fgColor theme="0" tint="-0.14999847407452621"/>
        <bgColor rgb="FF8497B0"/>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2" tint="-0.749992370372631"/>
      </left>
      <right style="thin">
        <color theme="2" tint="-0.749992370372631"/>
      </right>
      <top style="thin">
        <color theme="2" tint="-0.749992370372631"/>
      </top>
      <bottom/>
      <diagonal/>
    </border>
    <border>
      <left style="thin">
        <color theme="2" tint="-0.749992370372631"/>
      </left>
      <right style="thin">
        <color theme="2" tint="-0.749992370372631"/>
      </right>
      <top style="thin">
        <color theme="2" tint="-0.749992370372631"/>
      </top>
      <bottom style="thin">
        <color theme="2" tint="-0.749992370372631"/>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theme="2" tint="-0.749992370372631"/>
      </right>
      <top style="medium">
        <color indexed="64"/>
      </top>
      <bottom style="medium">
        <color indexed="64"/>
      </bottom>
      <diagonal/>
    </border>
    <border>
      <left style="thin">
        <color theme="2" tint="-0.749992370372631"/>
      </left>
      <right style="thin">
        <color theme="2" tint="-0.749992370372631"/>
      </right>
      <top style="medium">
        <color indexed="64"/>
      </top>
      <bottom style="medium">
        <color indexed="64"/>
      </bottom>
      <diagonal/>
    </border>
    <border>
      <left style="thin">
        <color theme="2" tint="-0.749992370372631"/>
      </left>
      <right style="thin">
        <color theme="2" tint="-0.749992370372631"/>
      </right>
      <top/>
      <bottom style="thin">
        <color theme="2" tint="-0.749992370372631"/>
      </bottom>
      <diagonal/>
    </border>
    <border>
      <left style="thin">
        <color theme="2" tint="-0.749992370372631"/>
      </left>
      <right style="thin">
        <color theme="2" tint="-0.749992370372631"/>
      </right>
      <top/>
      <bottom/>
      <diagonal/>
    </border>
    <border>
      <left style="thin">
        <color theme="2" tint="-0.749992370372631"/>
      </left>
      <right/>
      <top/>
      <bottom style="thin">
        <color theme="2" tint="-0.749992370372631"/>
      </bottom>
      <diagonal/>
    </border>
    <border>
      <left/>
      <right/>
      <top/>
      <bottom style="thin">
        <color theme="2" tint="-0.749992370372631"/>
      </bottom>
      <diagonal/>
    </border>
    <border>
      <left style="thin">
        <color theme="2" tint="-0.749992370372631"/>
      </left>
      <right style="thin">
        <color theme="2" tint="-0.749992370372631"/>
      </right>
      <top style="thin">
        <color theme="2" tint="-0.749992370372631"/>
      </top>
      <bottom style="thin">
        <color indexed="64"/>
      </bottom>
      <diagonal/>
    </border>
    <border>
      <left style="thin">
        <color theme="2" tint="-0.749992370372631"/>
      </left>
      <right style="thin">
        <color indexed="64"/>
      </right>
      <top style="thin">
        <color theme="2" tint="-0.749992370372631"/>
      </top>
      <bottom style="thin">
        <color indexed="64"/>
      </bottom>
      <diagonal/>
    </border>
    <border>
      <left style="thin">
        <color theme="2" tint="-0.749992370372631"/>
      </left>
      <right/>
      <top style="thin">
        <color theme="2" tint="-0.749992370372631"/>
      </top>
      <bottom style="thin">
        <color theme="2" tint="-0.749992370372631"/>
      </bottom>
      <diagonal/>
    </border>
    <border>
      <left/>
      <right/>
      <top style="thin">
        <color theme="2" tint="-0.749992370372631"/>
      </top>
      <bottom style="thin">
        <color theme="2" tint="-0.749992370372631"/>
      </bottom>
      <diagonal/>
    </border>
  </borders>
  <cellStyleXfs count="133">
    <xf numFmtId="0" fontId="0" fillId="0" borderId="0"/>
    <xf numFmtId="164" fontId="13" fillId="0" borderId="0" applyBorder="0" applyProtection="0"/>
    <xf numFmtId="0" fontId="15" fillId="0" borderId="0"/>
    <xf numFmtId="0" fontId="16" fillId="0" borderId="0"/>
    <xf numFmtId="43" fontId="17" fillId="0" borderId="0" applyFont="0" applyFill="0" applyBorder="0" applyAlignment="0" applyProtection="0"/>
    <xf numFmtId="43" fontId="17" fillId="0" borderId="0" applyFont="0" applyFill="0" applyBorder="0" applyAlignment="0" applyProtection="0"/>
    <xf numFmtId="0" fontId="10" fillId="0" borderId="0"/>
    <xf numFmtId="43" fontId="17" fillId="0" borderId="0" applyFont="0" applyFill="0" applyBorder="0" applyAlignment="0" applyProtection="0"/>
    <xf numFmtId="9" fontId="15" fillId="0" borderId="0"/>
    <xf numFmtId="0" fontId="15" fillId="0" borderId="0"/>
    <xf numFmtId="0" fontId="9" fillId="0" borderId="0"/>
    <xf numFmtId="44" fontId="9" fillId="0" borderId="0" applyFont="0" applyFill="0" applyBorder="0" applyAlignment="0" applyProtection="0"/>
    <xf numFmtId="0" fontId="8" fillId="0" borderId="0"/>
    <xf numFmtId="9" fontId="8"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0" fontId="17" fillId="0" borderId="0"/>
    <xf numFmtId="43" fontId="8" fillId="0" borderId="0" applyFont="0" applyFill="0" applyBorder="0" applyAlignment="0" applyProtection="0"/>
    <xf numFmtId="0" fontId="15" fillId="0" borderId="0"/>
    <xf numFmtId="0" fontId="15"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7" fillId="0" borderId="0"/>
    <xf numFmtId="43" fontId="17" fillId="0" borderId="0" applyFont="0" applyFill="0" applyBorder="0" applyAlignment="0" applyProtection="0"/>
    <xf numFmtId="0" fontId="7" fillId="0" borderId="0"/>
    <xf numFmtId="44" fontId="7"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6" fillId="0" borderId="0"/>
    <xf numFmtId="43" fontId="17" fillId="0" borderId="0" applyFont="0" applyFill="0" applyBorder="0" applyAlignment="0" applyProtection="0"/>
    <xf numFmtId="0" fontId="6" fillId="0" borderId="0"/>
    <xf numFmtId="44" fontId="6"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5" fillId="0" borderId="0"/>
    <xf numFmtId="43" fontId="17" fillId="0" borderId="0" applyFont="0" applyFill="0" applyBorder="0" applyAlignment="0" applyProtection="0"/>
    <xf numFmtId="0" fontId="5" fillId="0" borderId="0"/>
    <xf numFmtId="44" fontId="5" fillId="0" borderId="0" applyFont="0" applyFill="0" applyBorder="0" applyAlignment="0" applyProtection="0"/>
    <xf numFmtId="0" fontId="15"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4" fillId="0" borderId="0"/>
    <xf numFmtId="43" fontId="17"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3" fillId="0" borderId="0"/>
    <xf numFmtId="43" fontId="17"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9" fontId="2"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1" fillId="0" borderId="0"/>
    <xf numFmtId="0" fontId="15" fillId="0" borderId="0"/>
    <xf numFmtId="164" fontId="13" fillId="0" borderId="0" applyBorder="0" applyProtection="0"/>
  </cellStyleXfs>
  <cellXfs count="98">
    <xf numFmtId="0" fontId="0" fillId="0" borderId="0" xfId="0"/>
    <xf numFmtId="0" fontId="0" fillId="0" borderId="0" xfId="0" applyAlignment="1">
      <alignment horizontal="right"/>
    </xf>
    <xf numFmtId="0" fontId="0" fillId="0" borderId="0" xfId="0" applyAlignment="1">
      <alignment horizontal="center" vertical="center"/>
    </xf>
    <xf numFmtId="4" fontId="0" fillId="0" borderId="0" xfId="0" applyNumberFormat="1" applyAlignment="1">
      <alignment horizontal="right"/>
    </xf>
    <xf numFmtId="0" fontId="12" fillId="0" borderId="1" xfId="0" applyFont="1" applyBorder="1" applyAlignment="1">
      <alignment horizontal="center" vertical="center"/>
    </xf>
    <xf numFmtId="0" fontId="0" fillId="0" borderId="0" xfId="0" applyAlignment="1">
      <alignment horizontal="left" wrapText="1"/>
    </xf>
    <xf numFmtId="2" fontId="0" fillId="0" borderId="0" xfId="0" applyNumberFormat="1" applyAlignment="1">
      <alignment horizontal="center" vertical="center"/>
    </xf>
    <xf numFmtId="0" fontId="0" fillId="5" borderId="0" xfId="0" applyFill="1"/>
    <xf numFmtId="167" fontId="0" fillId="0" borderId="0" xfId="0" applyNumberFormat="1"/>
    <xf numFmtId="178" fontId="0" fillId="0" borderId="0" xfId="0" applyNumberFormat="1"/>
    <xf numFmtId="0" fontId="21" fillId="0" borderId="0" xfId="0" applyFont="1"/>
    <xf numFmtId="0" fontId="22" fillId="3" borderId="1" xfId="0" applyFont="1" applyFill="1" applyBorder="1" applyAlignment="1">
      <alignment horizontal="center" vertical="center"/>
    </xf>
    <xf numFmtId="0" fontId="22" fillId="3" borderId="1" xfId="0" applyFont="1" applyFill="1" applyBorder="1" applyAlignment="1">
      <alignment horizontal="center" vertical="center" wrapText="1"/>
    </xf>
    <xf numFmtId="2" fontId="22" fillId="3" borderId="1" xfId="0" applyNumberFormat="1" applyFont="1" applyFill="1" applyBorder="1" applyAlignment="1">
      <alignment horizontal="center" vertical="center"/>
    </xf>
    <xf numFmtId="167" fontId="22" fillId="3" borderId="1" xfId="0" applyNumberFormat="1" applyFont="1" applyFill="1" applyBorder="1" applyAlignment="1">
      <alignment horizontal="center" vertical="center" wrapText="1"/>
    </xf>
    <xf numFmtId="2" fontId="22" fillId="3" borderId="1" xfId="0" applyNumberFormat="1" applyFont="1" applyFill="1" applyBorder="1" applyAlignment="1">
      <alignment horizontal="center" vertical="center" wrapText="1"/>
    </xf>
    <xf numFmtId="4" fontId="22" fillId="3" borderId="1" xfId="0" applyNumberFormat="1" applyFont="1" applyFill="1" applyBorder="1" applyAlignment="1">
      <alignment horizontal="center" vertical="center" wrapText="1"/>
    </xf>
    <xf numFmtId="2" fontId="0" fillId="0" borderId="0" xfId="0" applyNumberFormat="1"/>
    <xf numFmtId="2" fontId="11" fillId="2" borderId="0" xfId="0" applyNumberFormat="1" applyFont="1" applyFill="1" applyAlignment="1">
      <alignment horizontal="center" vertical="center" wrapText="1"/>
    </xf>
    <xf numFmtId="167" fontId="0" fillId="0" borderId="0" xfId="0" applyNumberFormat="1" applyAlignment="1">
      <alignment horizontal="center" vertical="center"/>
    </xf>
    <xf numFmtId="0" fontId="0" fillId="5" borderId="0" xfId="0" applyFill="1" applyAlignment="1">
      <alignment horizontal="left" wrapText="1"/>
    </xf>
    <xf numFmtId="0" fontId="0" fillId="5" borderId="0" xfId="0" applyFill="1" applyAlignment="1">
      <alignment horizontal="center" vertical="center"/>
    </xf>
    <xf numFmtId="2" fontId="0" fillId="5" borderId="0" xfId="0" applyNumberFormat="1" applyFill="1" applyAlignment="1">
      <alignment horizontal="center" vertical="center"/>
    </xf>
    <xf numFmtId="167" fontId="0" fillId="5" borderId="0" xfId="0" applyNumberFormat="1" applyFill="1" applyAlignment="1">
      <alignment horizontal="center" vertical="center"/>
    </xf>
    <xf numFmtId="2" fontId="0" fillId="5" borderId="0" xfId="0" applyNumberFormat="1" applyFill="1"/>
    <xf numFmtId="0" fontId="21" fillId="5" borderId="0" xfId="0" applyFont="1" applyFill="1"/>
    <xf numFmtId="0" fontId="12" fillId="0" borderId="4" xfId="0" applyFont="1" applyBorder="1" applyAlignment="1">
      <alignment horizontal="center" vertical="center"/>
    </xf>
    <xf numFmtId="4" fontId="0" fillId="0" borderId="0" xfId="0" applyNumberFormat="1"/>
    <xf numFmtId="0" fontId="21" fillId="5" borderId="5" xfId="0" applyFont="1" applyFill="1" applyBorder="1"/>
    <xf numFmtId="0" fontId="0" fillId="5" borderId="5" xfId="0" applyFill="1" applyBorder="1"/>
    <xf numFmtId="165" fontId="0" fillId="0" borderId="0" xfId="0" applyNumberFormat="1"/>
    <xf numFmtId="0" fontId="27" fillId="8" borderId="15" xfId="0" applyFont="1" applyFill="1" applyBorder="1" applyAlignment="1">
      <alignment vertical="top" wrapText="1"/>
    </xf>
    <xf numFmtId="0" fontId="27" fillId="0" borderId="0" xfId="0" applyFont="1" applyAlignment="1">
      <alignment horizontal="left" vertical="top" wrapText="1"/>
    </xf>
    <xf numFmtId="0" fontId="22" fillId="5" borderId="1" xfId="0" applyFont="1" applyFill="1" applyBorder="1" applyAlignment="1">
      <alignment horizontal="left" vertical="center" wrapText="1"/>
    </xf>
    <xf numFmtId="0" fontId="12" fillId="5" borderId="1" xfId="0" applyFont="1" applyFill="1" applyBorder="1" applyAlignment="1">
      <alignment horizontal="right" vertical="center"/>
    </xf>
    <xf numFmtId="0" fontId="12" fillId="5" borderId="1" xfId="0" applyFont="1" applyFill="1" applyBorder="1" applyAlignment="1">
      <alignment horizontal="center" vertical="center"/>
    </xf>
    <xf numFmtId="0" fontId="12" fillId="5" borderId="1" xfId="0" applyFont="1" applyFill="1" applyBorder="1" applyAlignment="1">
      <alignment horizontal="left" vertical="center" wrapText="1"/>
    </xf>
    <xf numFmtId="0" fontId="12" fillId="5" borderId="1" xfId="0" applyFont="1" applyFill="1" applyBorder="1" applyAlignment="1">
      <alignment horizontal="center" vertical="center" wrapText="1"/>
    </xf>
    <xf numFmtId="2" fontId="12" fillId="5" borderId="1" xfId="0" applyNumberFormat="1" applyFont="1" applyFill="1" applyBorder="1" applyAlignment="1">
      <alignment horizontal="center" vertical="center"/>
    </xf>
    <xf numFmtId="167" fontId="12" fillId="5" borderId="1" xfId="0" applyNumberFormat="1" applyFont="1" applyFill="1" applyBorder="1" applyAlignment="1">
      <alignment horizontal="center" vertical="center"/>
    </xf>
    <xf numFmtId="167" fontId="12" fillId="5" borderId="1" xfId="0" applyNumberFormat="1" applyFont="1" applyFill="1" applyBorder="1" applyAlignment="1">
      <alignment horizontal="right" vertical="center"/>
    </xf>
    <xf numFmtId="0" fontId="22" fillId="5" borderId="1" xfId="0" applyFont="1" applyFill="1" applyBorder="1" applyAlignment="1">
      <alignment vertical="center" wrapText="1"/>
    </xf>
    <xf numFmtId="4" fontId="12" fillId="5" borderId="1" xfId="0" applyNumberFormat="1" applyFont="1" applyFill="1" applyBorder="1" applyAlignment="1">
      <alignment horizontal="center" vertical="center"/>
    </xf>
    <xf numFmtId="2" fontId="24" fillId="0" borderId="17" xfId="0" applyNumberFormat="1" applyFont="1" applyBorder="1" applyAlignment="1">
      <alignment horizontal="center" vertical="center"/>
    </xf>
    <xf numFmtId="2" fontId="12" fillId="0" borderId="17" xfId="0" applyNumberFormat="1" applyFont="1" applyBorder="1" applyAlignment="1">
      <alignment horizontal="center" vertical="center"/>
    </xf>
    <xf numFmtId="2" fontId="24" fillId="0" borderId="17" xfId="0" applyNumberFormat="1" applyFont="1" applyBorder="1" applyAlignment="1">
      <alignment horizontal="left" vertical="center" wrapText="1"/>
    </xf>
    <xf numFmtId="2" fontId="24" fillId="0" borderId="17" xfId="0" applyNumberFormat="1" applyFont="1" applyBorder="1" applyAlignment="1">
      <alignment horizontal="center" vertical="center" wrapText="1"/>
    </xf>
    <xf numFmtId="2" fontId="24" fillId="0" borderId="4" xfId="0" applyNumberFormat="1" applyFont="1" applyBorder="1" applyAlignment="1">
      <alignment horizontal="center" vertical="center"/>
    </xf>
    <xf numFmtId="2" fontId="12" fillId="0" borderId="4" xfId="0" applyNumberFormat="1" applyFont="1" applyBorder="1" applyAlignment="1">
      <alignment horizontal="center" vertical="center"/>
    </xf>
    <xf numFmtId="2" fontId="24" fillId="0" borderId="4" xfId="0" applyNumberFormat="1" applyFont="1" applyBorder="1" applyAlignment="1">
      <alignment horizontal="left" vertical="center" wrapText="1"/>
    </xf>
    <xf numFmtId="2" fontId="24" fillId="0" borderId="4" xfId="0" applyNumberFormat="1" applyFont="1" applyBorder="1" applyAlignment="1">
      <alignment horizontal="center" vertical="center" wrapText="1"/>
    </xf>
    <xf numFmtId="2" fontId="24" fillId="0" borderId="3" xfId="0" applyNumberFormat="1" applyFont="1" applyBorder="1" applyAlignment="1">
      <alignment horizontal="center" vertical="center"/>
    </xf>
    <xf numFmtId="2" fontId="12" fillId="0" borderId="3" xfId="0" applyNumberFormat="1" applyFont="1" applyBorder="1" applyAlignment="1">
      <alignment horizontal="center" vertical="center"/>
    </xf>
    <xf numFmtId="2" fontId="24" fillId="0" borderId="3" xfId="0" applyNumberFormat="1" applyFont="1" applyBorder="1" applyAlignment="1">
      <alignment horizontal="left" vertical="center" wrapText="1"/>
    </xf>
    <xf numFmtId="2" fontId="24" fillId="0" borderId="3" xfId="0" applyNumberFormat="1" applyFont="1" applyBorder="1" applyAlignment="1">
      <alignment horizontal="center" vertical="center" wrapText="1"/>
    </xf>
    <xf numFmtId="2" fontId="12" fillId="0" borderId="18" xfId="0" applyNumberFormat="1" applyFont="1" applyBorder="1" applyAlignment="1">
      <alignment horizontal="center" vertical="center"/>
    </xf>
    <xf numFmtId="0" fontId="24" fillId="0" borderId="4" xfId="0" applyFont="1" applyBorder="1" applyAlignment="1">
      <alignment horizontal="center" vertical="center" wrapText="1"/>
    </xf>
    <xf numFmtId="0" fontId="12" fillId="0" borderId="3" xfId="0" applyFont="1" applyBorder="1" applyAlignment="1">
      <alignment horizontal="center" vertical="center"/>
    </xf>
    <xf numFmtId="0" fontId="12" fillId="0" borderId="17" xfId="0" applyFont="1" applyBorder="1" applyAlignment="1">
      <alignment horizontal="center" vertical="center"/>
    </xf>
    <xf numFmtId="0" fontId="24" fillId="0" borderId="17" xfId="0" applyFont="1" applyBorder="1" applyAlignment="1">
      <alignment horizontal="center" vertical="center" wrapText="1"/>
    </xf>
    <xf numFmtId="2" fontId="24" fillId="0" borderId="21" xfId="0" applyNumberFormat="1" applyFont="1" applyBorder="1" applyAlignment="1">
      <alignment horizontal="center" vertical="center"/>
    </xf>
    <xf numFmtId="0" fontId="12" fillId="0" borderId="21" xfId="0" applyFont="1" applyBorder="1" applyAlignment="1">
      <alignment horizontal="center" vertical="center"/>
    </xf>
    <xf numFmtId="2" fontId="24" fillId="0" borderId="21" xfId="0" applyNumberFormat="1" applyFont="1" applyBorder="1" applyAlignment="1">
      <alignment horizontal="left" vertical="center" wrapText="1"/>
    </xf>
    <xf numFmtId="0" fontId="24" fillId="0" borderId="22" xfId="0" applyFont="1" applyBorder="1" applyAlignment="1">
      <alignment horizontal="center" vertical="center" wrapText="1"/>
    </xf>
    <xf numFmtId="167" fontId="0" fillId="5" borderId="0" xfId="0" applyNumberFormat="1" applyFill="1" applyAlignment="1">
      <alignment horizontal="right" vertical="center"/>
    </xf>
    <xf numFmtId="0" fontId="0" fillId="5" borderId="0" xfId="0" applyFill="1" applyAlignment="1">
      <alignment horizontal="right"/>
    </xf>
    <xf numFmtId="167" fontId="0" fillId="0" borderId="0" xfId="0" applyNumberFormat="1" applyAlignment="1">
      <alignment horizontal="right"/>
    </xf>
    <xf numFmtId="167" fontId="0" fillId="0" borderId="0" xfId="0" applyNumberFormat="1" applyAlignment="1">
      <alignment horizontal="right" vertical="center"/>
    </xf>
    <xf numFmtId="0" fontId="25" fillId="0" borderId="4" xfId="0" applyFont="1" applyBorder="1" applyAlignment="1">
      <alignment horizontal="center" vertical="center"/>
    </xf>
    <xf numFmtId="165" fontId="23" fillId="5" borderId="1" xfId="0" applyNumberFormat="1" applyFont="1" applyFill="1" applyBorder="1" applyAlignment="1">
      <alignment horizontal="right" vertical="center"/>
    </xf>
    <xf numFmtId="165" fontId="23" fillId="5" borderId="2" xfId="0" applyNumberFormat="1" applyFont="1" applyFill="1" applyBorder="1" applyAlignment="1">
      <alignment horizontal="right" vertical="center"/>
    </xf>
    <xf numFmtId="165" fontId="18" fillId="6" borderId="9" xfId="0" applyNumberFormat="1" applyFont="1" applyFill="1" applyBorder="1" applyAlignment="1">
      <alignment horizontal="right" vertical="center"/>
    </xf>
    <xf numFmtId="165" fontId="18" fillId="7" borderId="13" xfId="0" applyNumberFormat="1" applyFont="1" applyFill="1" applyBorder="1" applyAlignment="1">
      <alignment horizontal="right" vertical="center"/>
    </xf>
    <xf numFmtId="10" fontId="11" fillId="2" borderId="0" xfId="0" applyNumberFormat="1" applyFont="1" applyFill="1" applyAlignment="1">
      <alignment horizontal="right" vertical="center" wrapText="1"/>
    </xf>
    <xf numFmtId="0" fontId="11" fillId="2" borderId="0" xfId="0" applyFont="1" applyFill="1" applyAlignment="1">
      <alignment horizontal="right" vertical="center" wrapText="1"/>
    </xf>
    <xf numFmtId="165" fontId="23" fillId="5" borderId="2" xfId="0" applyNumberFormat="1" applyFont="1" applyFill="1" applyBorder="1" applyAlignment="1">
      <alignment horizontal="right" vertical="center"/>
    </xf>
    <xf numFmtId="165" fontId="23" fillId="5" borderId="14" xfId="0" applyNumberFormat="1" applyFont="1" applyFill="1" applyBorder="1" applyAlignment="1">
      <alignment horizontal="right" vertical="center"/>
    </xf>
    <xf numFmtId="165" fontId="23" fillId="5" borderId="6" xfId="0" applyNumberFormat="1" applyFont="1" applyFill="1" applyBorder="1" applyAlignment="1">
      <alignment horizontal="right" vertical="center"/>
    </xf>
    <xf numFmtId="0" fontId="27" fillId="8" borderId="16" xfId="0" applyFont="1" applyFill="1" applyBorder="1" applyAlignment="1">
      <alignment horizontal="left" vertical="top" wrapText="1"/>
    </xf>
    <xf numFmtId="0" fontId="22" fillId="5" borderId="1" xfId="0" applyFont="1" applyFill="1" applyBorder="1" applyAlignment="1">
      <alignment horizontal="left" vertical="center" wrapText="1"/>
    </xf>
    <xf numFmtId="167" fontId="26" fillId="5" borderId="2" xfId="0" applyNumberFormat="1" applyFont="1" applyFill="1" applyBorder="1" applyAlignment="1">
      <alignment horizontal="right" vertical="center" wrapText="1"/>
    </xf>
    <xf numFmtId="167" fontId="26" fillId="5" borderId="14" xfId="0" applyNumberFormat="1" applyFont="1" applyFill="1" applyBorder="1" applyAlignment="1">
      <alignment horizontal="right" vertical="center" wrapText="1"/>
    </xf>
    <xf numFmtId="167" fontId="26" fillId="5" borderId="6" xfId="0" applyNumberFormat="1" applyFont="1" applyFill="1" applyBorder="1" applyAlignment="1">
      <alignment horizontal="right" vertical="center" wrapText="1"/>
    </xf>
    <xf numFmtId="165" fontId="23" fillId="5" borderId="1" xfId="0" applyNumberFormat="1" applyFont="1" applyFill="1" applyBorder="1" applyAlignment="1">
      <alignment horizontal="right" vertical="center"/>
    </xf>
    <xf numFmtId="2" fontId="11" fillId="2" borderId="0" xfId="0" applyNumberFormat="1" applyFont="1" applyFill="1" applyAlignment="1">
      <alignment horizontal="right" vertical="center" wrapText="1"/>
    </xf>
    <xf numFmtId="180" fontId="19" fillId="2" borderId="10" xfId="0" applyNumberFormat="1" applyFont="1" applyFill="1" applyBorder="1" applyAlignment="1">
      <alignment horizontal="right" vertical="center"/>
    </xf>
    <xf numFmtId="180" fontId="19" fillId="2" borderId="11" xfId="0" applyNumberFormat="1" applyFont="1" applyFill="1" applyBorder="1" applyAlignment="1">
      <alignment horizontal="right" vertical="center"/>
    </xf>
    <xf numFmtId="180" fontId="19" fillId="2" borderId="12" xfId="0" applyNumberFormat="1" applyFont="1" applyFill="1" applyBorder="1" applyAlignment="1">
      <alignment horizontal="right" vertical="center"/>
    </xf>
    <xf numFmtId="0" fontId="20" fillId="3" borderId="1" xfId="0" applyFont="1" applyFill="1" applyBorder="1" applyAlignment="1">
      <alignment horizontal="center" vertical="center" wrapText="1"/>
    </xf>
    <xf numFmtId="0" fontId="28" fillId="0" borderId="19" xfId="0" applyFont="1" applyBorder="1" applyAlignment="1">
      <alignment horizontal="left" vertical="center"/>
    </xf>
    <xf numFmtId="0" fontId="28" fillId="0" borderId="20" xfId="0" applyFont="1" applyBorder="1" applyAlignment="1">
      <alignment horizontal="left" vertical="center"/>
    </xf>
    <xf numFmtId="180" fontId="19" fillId="4" borderId="7" xfId="0" applyNumberFormat="1" applyFont="1" applyFill="1" applyBorder="1" applyAlignment="1">
      <alignment horizontal="right" vertical="center"/>
    </xf>
    <xf numFmtId="180" fontId="19" fillId="4" borderId="8" xfId="0" applyNumberFormat="1" applyFont="1" applyFill="1" applyBorder="1" applyAlignment="1">
      <alignment horizontal="right" vertical="center"/>
    </xf>
    <xf numFmtId="0" fontId="20" fillId="5" borderId="1" xfId="0" applyFont="1" applyFill="1" applyBorder="1" applyAlignment="1">
      <alignment horizontal="center"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23" xfId="0" applyFont="1" applyBorder="1" applyAlignment="1">
      <alignment horizontal="left" vertical="center" wrapText="1"/>
    </xf>
    <xf numFmtId="0" fontId="11" fillId="0" borderId="24" xfId="0" applyFont="1" applyBorder="1" applyAlignment="1">
      <alignment horizontal="left" vertical="center" wrapText="1"/>
    </xf>
  </cellXfs>
  <cellStyles count="133">
    <cellStyle name="Moeda 10" xfId="124" xr:uid="{00000000-0005-0000-0000-000002000000}"/>
    <cellStyle name="Moeda 11" xfId="60" xr:uid="{00000000-0005-0000-0000-000003000000}"/>
    <cellStyle name="Moeda 2" xfId="11" xr:uid="{00000000-0005-0000-0000-000004000000}"/>
    <cellStyle name="Moeda 2 10" xfId="65" xr:uid="{00000000-0005-0000-0000-000005000000}"/>
    <cellStyle name="Moeda 2 2" xfId="27" xr:uid="{00000000-0005-0000-0000-000006000000}"/>
    <cellStyle name="Moeda 2 2 2" xfId="77" xr:uid="{00000000-0005-0000-0000-000007000000}"/>
    <cellStyle name="Moeda 2 3" xfId="34" xr:uid="{00000000-0005-0000-0000-000008000000}"/>
    <cellStyle name="Moeda 2 3 2" xfId="84" xr:uid="{00000000-0005-0000-0000-000009000000}"/>
    <cellStyle name="Moeda 2 4" xfId="41" xr:uid="{00000000-0005-0000-0000-00000A000000}"/>
    <cellStyle name="Moeda 2 4 2" xfId="91" xr:uid="{00000000-0005-0000-0000-00000B000000}"/>
    <cellStyle name="Moeda 2 5" xfId="49" xr:uid="{00000000-0005-0000-0000-00000C000000}"/>
    <cellStyle name="Moeda 2 5 2" xfId="98" xr:uid="{00000000-0005-0000-0000-00000D000000}"/>
    <cellStyle name="Moeda 2 6" xfId="57" xr:uid="{00000000-0005-0000-0000-00000E000000}"/>
    <cellStyle name="Moeda 2 6 2" xfId="106" xr:uid="{00000000-0005-0000-0000-00000F000000}"/>
    <cellStyle name="Moeda 2 7" xfId="114" xr:uid="{00000000-0005-0000-0000-000010000000}"/>
    <cellStyle name="Moeda 2 8" xfId="122" xr:uid="{00000000-0005-0000-0000-000011000000}"/>
    <cellStyle name="Moeda 2 9" xfId="129" xr:uid="{00000000-0005-0000-0000-000012000000}"/>
    <cellStyle name="Moeda 3" xfId="22" xr:uid="{00000000-0005-0000-0000-000013000000}"/>
    <cellStyle name="Moeda 3 2" xfId="72" xr:uid="{00000000-0005-0000-0000-000014000000}"/>
    <cellStyle name="Moeda 4" xfId="29" xr:uid="{00000000-0005-0000-0000-000015000000}"/>
    <cellStyle name="Moeda 4 2" xfId="79" xr:uid="{00000000-0005-0000-0000-000016000000}"/>
    <cellStyle name="Moeda 5" xfId="36" xr:uid="{00000000-0005-0000-0000-000017000000}"/>
    <cellStyle name="Moeda 5 2" xfId="86" xr:uid="{00000000-0005-0000-0000-000018000000}"/>
    <cellStyle name="Moeda 6" xfId="44" xr:uid="{00000000-0005-0000-0000-000019000000}"/>
    <cellStyle name="Moeda 6 2" xfId="93" xr:uid="{00000000-0005-0000-0000-00001A000000}"/>
    <cellStyle name="Moeda 7" xfId="52" xr:uid="{00000000-0005-0000-0000-00001B000000}"/>
    <cellStyle name="Moeda 7 2" xfId="101" xr:uid="{00000000-0005-0000-0000-00001C000000}"/>
    <cellStyle name="Moeda 8" xfId="109" xr:uid="{00000000-0005-0000-0000-00001D000000}"/>
    <cellStyle name="Moeda 9" xfId="117" xr:uid="{00000000-0005-0000-0000-00001E000000}"/>
    <cellStyle name="Normal" xfId="0" builtinId="0"/>
    <cellStyle name="Normal 10" xfId="9" xr:uid="{00000000-0005-0000-0000-000020000000}"/>
    <cellStyle name="Normal 2" xfId="2" xr:uid="{00000000-0005-0000-0000-000021000000}"/>
    <cellStyle name="Normal 2 2 2 2" xfId="19" xr:uid="{00000000-0005-0000-0000-000022000000}"/>
    <cellStyle name="Normal 2 2 3" xfId="17" xr:uid="{00000000-0005-0000-0000-000023000000}"/>
    <cellStyle name="Normal 3" xfId="3" xr:uid="{00000000-0005-0000-0000-000024000000}"/>
    <cellStyle name="Normal 3 2" xfId="6" xr:uid="{00000000-0005-0000-0000-000025000000}"/>
    <cellStyle name="Normal 3 2 10" xfId="62" xr:uid="{00000000-0005-0000-0000-000026000000}"/>
    <cellStyle name="Normal 3 2 2" xfId="24" xr:uid="{00000000-0005-0000-0000-000027000000}"/>
    <cellStyle name="Normal 3 2 2 2" xfId="74" xr:uid="{00000000-0005-0000-0000-000028000000}"/>
    <cellStyle name="Normal 3 2 3" xfId="31" xr:uid="{00000000-0005-0000-0000-000029000000}"/>
    <cellStyle name="Normal 3 2 3 2" xfId="81" xr:uid="{00000000-0005-0000-0000-00002A000000}"/>
    <cellStyle name="Normal 3 2 4" xfId="38" xr:uid="{00000000-0005-0000-0000-00002B000000}"/>
    <cellStyle name="Normal 3 2 4 2" xfId="88" xr:uid="{00000000-0005-0000-0000-00002C000000}"/>
    <cellStyle name="Normal 3 2 5" xfId="46" xr:uid="{00000000-0005-0000-0000-00002D000000}"/>
    <cellStyle name="Normal 3 2 5 2" xfId="95" xr:uid="{00000000-0005-0000-0000-00002E000000}"/>
    <cellStyle name="Normal 3 2 6" xfId="54" xr:uid="{00000000-0005-0000-0000-00002F000000}"/>
    <cellStyle name="Normal 3 2 6 2" xfId="103" xr:uid="{00000000-0005-0000-0000-000030000000}"/>
    <cellStyle name="Normal 3 2 7" xfId="111" xr:uid="{00000000-0005-0000-0000-000031000000}"/>
    <cellStyle name="Normal 3 2 8" xfId="119" xr:uid="{00000000-0005-0000-0000-000032000000}"/>
    <cellStyle name="Normal 3 2 9" xfId="126" xr:uid="{00000000-0005-0000-0000-000033000000}"/>
    <cellStyle name="Normal 3 3" xfId="10" xr:uid="{00000000-0005-0000-0000-000034000000}"/>
    <cellStyle name="Normal 3 3 10" xfId="64" xr:uid="{00000000-0005-0000-0000-000035000000}"/>
    <cellStyle name="Normal 3 3 2" xfId="26" xr:uid="{00000000-0005-0000-0000-000036000000}"/>
    <cellStyle name="Normal 3 3 2 2" xfId="76" xr:uid="{00000000-0005-0000-0000-000037000000}"/>
    <cellStyle name="Normal 3 3 3" xfId="33" xr:uid="{00000000-0005-0000-0000-000038000000}"/>
    <cellStyle name="Normal 3 3 3 2" xfId="83" xr:uid="{00000000-0005-0000-0000-000039000000}"/>
    <cellStyle name="Normal 3 3 4" xfId="40" xr:uid="{00000000-0005-0000-0000-00003A000000}"/>
    <cellStyle name="Normal 3 3 4 2" xfId="90" xr:uid="{00000000-0005-0000-0000-00003B000000}"/>
    <cellStyle name="Normal 3 3 5" xfId="48" xr:uid="{00000000-0005-0000-0000-00003C000000}"/>
    <cellStyle name="Normal 3 3 5 2" xfId="97" xr:uid="{00000000-0005-0000-0000-00003D000000}"/>
    <cellStyle name="Normal 3 3 6" xfId="56" xr:uid="{00000000-0005-0000-0000-00003E000000}"/>
    <cellStyle name="Normal 3 3 6 2" xfId="105" xr:uid="{00000000-0005-0000-0000-00003F000000}"/>
    <cellStyle name="Normal 3 3 7" xfId="113" xr:uid="{00000000-0005-0000-0000-000040000000}"/>
    <cellStyle name="Normal 3 3 8" xfId="121" xr:uid="{00000000-0005-0000-0000-000041000000}"/>
    <cellStyle name="Normal 3 3 9" xfId="128" xr:uid="{00000000-0005-0000-0000-000042000000}"/>
    <cellStyle name="Normal 3 4" xfId="20" xr:uid="{00000000-0005-0000-0000-000043000000}"/>
    <cellStyle name="Normal 4" xfId="12" xr:uid="{00000000-0005-0000-0000-000044000000}"/>
    <cellStyle name="Normal 4 2" xfId="50" xr:uid="{00000000-0005-0000-0000-000045000000}"/>
    <cellStyle name="Normal 4 2 2" xfId="99" xr:uid="{00000000-0005-0000-0000-000046000000}"/>
    <cellStyle name="Normal 4 3" xfId="58" xr:uid="{00000000-0005-0000-0000-000047000000}"/>
    <cellStyle name="Normal 4 3 2" xfId="107" xr:uid="{00000000-0005-0000-0000-000048000000}"/>
    <cellStyle name="Normal 4 4" xfId="115" xr:uid="{00000000-0005-0000-0000-000049000000}"/>
    <cellStyle name="Normal 4 5" xfId="66" xr:uid="{00000000-0005-0000-0000-00004A000000}"/>
    <cellStyle name="Normal 5" xfId="130" xr:uid="{00000000-0005-0000-0000-00004B000000}"/>
    <cellStyle name="Normal 87" xfId="42" xr:uid="{00000000-0005-0000-0000-00004C000000}"/>
    <cellStyle name="Normale 3" xfId="131" xr:uid="{00000000-0005-0000-0000-00004D000000}"/>
    <cellStyle name="Porcentagem 2" xfId="14" xr:uid="{00000000-0005-0000-0000-00004F000000}"/>
    <cellStyle name="Porcentagem 2 2" xfId="8" xr:uid="{00000000-0005-0000-0000-000050000000}"/>
    <cellStyle name="Porcentagem 3" xfId="13" xr:uid="{00000000-0005-0000-0000-000051000000}"/>
    <cellStyle name="Porcentagem 3 2" xfId="67" xr:uid="{00000000-0005-0000-0000-000052000000}"/>
    <cellStyle name="Texto Explicativo" xfId="1" builtinId="53" customBuiltin="1"/>
    <cellStyle name="Vírgula 2" xfId="15" xr:uid="{00000000-0005-0000-0000-000054000000}"/>
    <cellStyle name="Vírgula 2 2" xfId="4" xr:uid="{00000000-0005-0000-0000-000055000000}"/>
    <cellStyle name="Vírgula 2 2 10" xfId="108" xr:uid="{00000000-0005-0000-0000-000056000000}"/>
    <cellStyle name="Vírgula 2 2 11" xfId="116" xr:uid="{00000000-0005-0000-0000-000057000000}"/>
    <cellStyle name="Vírgula 2 2 12" xfId="123" xr:uid="{00000000-0005-0000-0000-000058000000}"/>
    <cellStyle name="Vírgula 2 2 13" xfId="59" xr:uid="{00000000-0005-0000-0000-000059000000}"/>
    <cellStyle name="Vírgula 2 2 2" xfId="5" xr:uid="{00000000-0005-0000-0000-00005A000000}"/>
    <cellStyle name="Vírgula 2 2 2 10" xfId="61" xr:uid="{00000000-0005-0000-0000-00005B000000}"/>
    <cellStyle name="Vírgula 2 2 2 2" xfId="23" xr:uid="{00000000-0005-0000-0000-00005C000000}"/>
    <cellStyle name="Vírgula 2 2 2 2 2" xfId="73" xr:uid="{00000000-0005-0000-0000-00005D000000}"/>
    <cellStyle name="Vírgula 2 2 2 3" xfId="30" xr:uid="{00000000-0005-0000-0000-00005E000000}"/>
    <cellStyle name="Vírgula 2 2 2 3 2" xfId="80" xr:uid="{00000000-0005-0000-0000-00005F000000}"/>
    <cellStyle name="Vírgula 2 2 2 4" xfId="37" xr:uid="{00000000-0005-0000-0000-000060000000}"/>
    <cellStyle name="Vírgula 2 2 2 4 2" xfId="87" xr:uid="{00000000-0005-0000-0000-000061000000}"/>
    <cellStyle name="Vírgula 2 2 2 5" xfId="45" xr:uid="{00000000-0005-0000-0000-000062000000}"/>
    <cellStyle name="Vírgula 2 2 2 5 2" xfId="94" xr:uid="{00000000-0005-0000-0000-000063000000}"/>
    <cellStyle name="Vírgula 2 2 2 6" xfId="53" xr:uid="{00000000-0005-0000-0000-000064000000}"/>
    <cellStyle name="Vírgula 2 2 2 6 2" xfId="102" xr:uid="{00000000-0005-0000-0000-000065000000}"/>
    <cellStyle name="Vírgula 2 2 2 7" xfId="110" xr:uid="{00000000-0005-0000-0000-000066000000}"/>
    <cellStyle name="Vírgula 2 2 2 8" xfId="118" xr:uid="{00000000-0005-0000-0000-000067000000}"/>
    <cellStyle name="Vírgula 2 2 2 9" xfId="125" xr:uid="{00000000-0005-0000-0000-000068000000}"/>
    <cellStyle name="Vírgula 2 2 3" xfId="7" xr:uid="{00000000-0005-0000-0000-000069000000}"/>
    <cellStyle name="Vírgula 2 2 3 10" xfId="63" xr:uid="{00000000-0005-0000-0000-00006A000000}"/>
    <cellStyle name="Vírgula 2 2 3 2" xfId="25" xr:uid="{00000000-0005-0000-0000-00006B000000}"/>
    <cellStyle name="Vírgula 2 2 3 2 2" xfId="75" xr:uid="{00000000-0005-0000-0000-00006C000000}"/>
    <cellStyle name="Vírgula 2 2 3 3" xfId="32" xr:uid="{00000000-0005-0000-0000-00006D000000}"/>
    <cellStyle name="Vírgula 2 2 3 3 2" xfId="82" xr:uid="{00000000-0005-0000-0000-00006E000000}"/>
    <cellStyle name="Vírgula 2 2 3 4" xfId="39" xr:uid="{00000000-0005-0000-0000-00006F000000}"/>
    <cellStyle name="Vírgula 2 2 3 4 2" xfId="89" xr:uid="{00000000-0005-0000-0000-000070000000}"/>
    <cellStyle name="Vírgula 2 2 3 5" xfId="47" xr:uid="{00000000-0005-0000-0000-000071000000}"/>
    <cellStyle name="Vírgula 2 2 3 5 2" xfId="96" xr:uid="{00000000-0005-0000-0000-000072000000}"/>
    <cellStyle name="Vírgula 2 2 3 6" xfId="55" xr:uid="{00000000-0005-0000-0000-000073000000}"/>
    <cellStyle name="Vírgula 2 2 3 6 2" xfId="104" xr:uid="{00000000-0005-0000-0000-000074000000}"/>
    <cellStyle name="Vírgula 2 2 3 7" xfId="112" xr:uid="{00000000-0005-0000-0000-000075000000}"/>
    <cellStyle name="Vírgula 2 2 3 8" xfId="120" xr:uid="{00000000-0005-0000-0000-000076000000}"/>
    <cellStyle name="Vírgula 2 2 3 9" xfId="127" xr:uid="{00000000-0005-0000-0000-000077000000}"/>
    <cellStyle name="Vírgula 2 2 4" xfId="16" xr:uid="{00000000-0005-0000-0000-000078000000}"/>
    <cellStyle name="Vírgula 2 2 4 2" xfId="69" xr:uid="{00000000-0005-0000-0000-000079000000}"/>
    <cellStyle name="Vírgula 2 2 5" xfId="21" xr:uid="{00000000-0005-0000-0000-00007A000000}"/>
    <cellStyle name="Vírgula 2 2 5 2" xfId="71" xr:uid="{00000000-0005-0000-0000-00007B000000}"/>
    <cellStyle name="Vírgula 2 2 6" xfId="28" xr:uid="{00000000-0005-0000-0000-00007C000000}"/>
    <cellStyle name="Vírgula 2 2 6 2" xfId="78" xr:uid="{00000000-0005-0000-0000-00007D000000}"/>
    <cellStyle name="Vírgula 2 2 7" xfId="35" xr:uid="{00000000-0005-0000-0000-00007E000000}"/>
    <cellStyle name="Vírgula 2 2 7 2" xfId="85" xr:uid="{00000000-0005-0000-0000-00007F000000}"/>
    <cellStyle name="Vírgula 2 2 8" xfId="43" xr:uid="{00000000-0005-0000-0000-000080000000}"/>
    <cellStyle name="Vírgula 2 2 8 2" xfId="92" xr:uid="{00000000-0005-0000-0000-000081000000}"/>
    <cellStyle name="Vírgula 2 2 9" xfId="51" xr:uid="{00000000-0005-0000-0000-000082000000}"/>
    <cellStyle name="Vírgula 2 2 9 2" xfId="100" xr:uid="{00000000-0005-0000-0000-000083000000}"/>
    <cellStyle name="Vírgula 2 3" xfId="68" xr:uid="{00000000-0005-0000-0000-000084000000}"/>
    <cellStyle name="Vírgula 3" xfId="18" xr:uid="{00000000-0005-0000-0000-000085000000}"/>
    <cellStyle name="Vírgula 3 2" xfId="70" xr:uid="{00000000-0005-0000-0000-000086000000}"/>
    <cellStyle name="Vírgula 4" xfId="132" xr:uid="{D9868833-FBAA-423D-9003-9B835522CBDD}"/>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767171"/>
      <rgbColor rgb="FFAFABAB"/>
      <rgbColor rgb="FF993366"/>
      <rgbColor rgb="FFF2F2F2"/>
      <rgbColor rgb="FFDCE6F2"/>
      <rgbColor rgb="FF660066"/>
      <rgbColor rgb="FFFF8080"/>
      <rgbColor rgb="FF0066CC"/>
      <rgbColor rgb="FFD6DCE5"/>
      <rgbColor rgb="FF000080"/>
      <rgbColor rgb="FFFF00FF"/>
      <rgbColor rgb="FFFFFF00"/>
      <rgbColor rgb="FF00FFFF"/>
      <rgbColor rgb="FF800080"/>
      <rgbColor rgb="FF800000"/>
      <rgbColor rgb="FF008080"/>
      <rgbColor rgb="FF0000FF"/>
      <rgbColor rgb="FF00CCFF"/>
      <rgbColor rgb="FFE6E6E6"/>
      <rgbColor rgb="FFD9D9D9"/>
      <rgbColor rgb="FFFFFF99"/>
      <rgbColor rgb="FF66FFFF"/>
      <rgbColor rgb="FFE6B9B8"/>
      <rgbColor rgb="FFCC99FF"/>
      <rgbColor rgb="FFF8CBAD"/>
      <rgbColor rgb="FF3366FF"/>
      <rgbColor rgb="FF33CCCC"/>
      <rgbColor rgb="FF92D050"/>
      <rgbColor rgb="FFFFCC00"/>
      <rgbColor rgb="FFFF9900"/>
      <rgbColor rgb="FFFF6600"/>
      <rgbColor rgb="FF44546A"/>
      <rgbColor rgb="FF8497B0"/>
      <rgbColor rgb="FF17375E"/>
      <rgbColor rgb="FF339966"/>
      <rgbColor rgb="FF010000"/>
      <rgbColor rgb="FF632523"/>
      <rgbColor rgb="FF993300"/>
      <rgbColor rgb="FF993366"/>
      <rgbColor rgb="FF305651"/>
      <rgbColor rgb="FF333F50"/>
      <rgbColor rgb="00003366"/>
      <rgbColor rgb="00339966"/>
      <rgbColor rgb="00003300"/>
      <rgbColor rgb="00333300"/>
      <rgbColor rgb="00993300"/>
      <rgbColor rgb="00993366"/>
      <rgbColor rgb="00333399"/>
      <rgbColor rgb="00333333"/>
    </indexedColors>
    <mruColors>
      <color rgb="FFCCFFCC"/>
      <color rgb="FFFFFF66"/>
      <color rgb="FFA3FFA3"/>
      <color rgb="FFFDBEB9"/>
      <color rgb="FFE5FFE5"/>
      <color rgb="FFC5FFC5"/>
      <color rgb="FFFFCC99"/>
      <color rgb="FFCA99FB"/>
      <color rgb="FFEFFFEF"/>
      <color rgb="FFA3C2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0C329-1297-4CF2-A97A-F7B54FD33247}">
  <dimension ref="A1:P76"/>
  <sheetViews>
    <sheetView tabSelected="1" zoomScale="90" zoomScaleNormal="90" workbookViewId="0">
      <selection activeCell="E69" sqref="E69"/>
    </sheetView>
  </sheetViews>
  <sheetFormatPr defaultRowHeight="15" x14ac:dyDescent="0.25"/>
  <cols>
    <col min="1" max="1" width="2.28515625" customWidth="1"/>
    <col min="2" max="2" width="9" customWidth="1"/>
    <col min="3" max="3" width="14.42578125" bestFit="1" customWidth="1"/>
    <col min="4" max="4" width="9.42578125" bestFit="1" customWidth="1"/>
    <col min="5" max="5" width="72.140625" style="5" customWidth="1"/>
    <col min="6" max="6" width="9.140625" style="2" customWidth="1"/>
    <col min="7" max="7" width="12.28515625" style="6" customWidth="1"/>
    <col min="8" max="8" width="13.85546875" style="67" customWidth="1"/>
    <col min="9" max="9" width="16.28515625" style="17" customWidth="1"/>
    <col min="10" max="10" width="20.42578125" style="1" customWidth="1"/>
    <col min="11" max="11" width="15.28515625" style="19" customWidth="1"/>
    <col min="12" max="12" width="15.140625" style="17" customWidth="1"/>
    <col min="13" max="13" width="19.7109375" style="1" customWidth="1"/>
    <col min="14" max="14" width="1.5703125" style="7" customWidth="1"/>
    <col min="15" max="15" width="15.42578125" bestFit="1" customWidth="1"/>
    <col min="16" max="16" width="17.5703125" bestFit="1" customWidth="1"/>
    <col min="17" max="17" width="21.28515625" bestFit="1" customWidth="1"/>
    <col min="18" max="18" width="8.85546875" bestFit="1" customWidth="1"/>
    <col min="19" max="19" width="12.140625" bestFit="1" customWidth="1"/>
    <col min="20" max="20" width="15.5703125" bestFit="1" customWidth="1"/>
    <col min="21" max="21" width="23" bestFit="1" customWidth="1"/>
    <col min="22" max="22" width="16.28515625" bestFit="1" customWidth="1"/>
  </cols>
  <sheetData>
    <row r="1" spans="1:15" x14ac:dyDescent="0.25">
      <c r="A1" s="7"/>
      <c r="B1" s="7"/>
      <c r="C1" s="7"/>
      <c r="D1" s="7"/>
      <c r="E1" s="20"/>
      <c r="F1" s="21"/>
      <c r="G1" s="22"/>
      <c r="H1" s="64"/>
      <c r="I1" s="24"/>
      <c r="J1" s="65"/>
      <c r="K1" s="23"/>
      <c r="L1" s="24"/>
      <c r="M1" s="65"/>
    </row>
    <row r="2" spans="1:15" s="10" customFormat="1" ht="18.75" customHeight="1" x14ac:dyDescent="0.25">
      <c r="A2" s="25"/>
      <c r="B2" s="88" t="s">
        <v>176</v>
      </c>
      <c r="C2" s="88"/>
      <c r="D2" s="88"/>
      <c r="E2" s="88"/>
      <c r="F2" s="88"/>
      <c r="G2" s="88"/>
      <c r="H2" s="88"/>
      <c r="I2" s="88"/>
      <c r="J2" s="88"/>
      <c r="K2" s="88"/>
      <c r="L2" s="88"/>
      <c r="M2" s="88"/>
      <c r="N2" s="28"/>
      <c r="O2"/>
    </row>
    <row r="3" spans="1:15" s="10" customFormat="1" ht="18.75" customHeight="1" x14ac:dyDescent="0.25">
      <c r="A3" s="25"/>
      <c r="B3" s="93" t="s">
        <v>173</v>
      </c>
      <c r="C3" s="93"/>
      <c r="D3" s="93"/>
      <c r="E3" s="93"/>
      <c r="F3" s="93"/>
      <c r="G3" s="93"/>
      <c r="H3" s="93"/>
      <c r="I3" s="93"/>
      <c r="J3" s="93"/>
      <c r="K3" s="93"/>
      <c r="L3" s="93"/>
      <c r="M3" s="93"/>
      <c r="N3" s="28"/>
      <c r="O3"/>
    </row>
    <row r="4" spans="1:15" ht="25.5" customHeight="1" thickBot="1" x14ac:dyDescent="0.3">
      <c r="A4" s="7"/>
      <c r="B4" s="11" t="s">
        <v>38</v>
      </c>
      <c r="C4" s="11" t="s">
        <v>0</v>
      </c>
      <c r="D4" s="11" t="s">
        <v>1</v>
      </c>
      <c r="E4" s="12" t="s">
        <v>2</v>
      </c>
      <c r="F4" s="11" t="s">
        <v>3</v>
      </c>
      <c r="G4" s="13" t="s">
        <v>4</v>
      </c>
      <c r="H4" s="14" t="s">
        <v>58</v>
      </c>
      <c r="I4" s="15" t="s">
        <v>5</v>
      </c>
      <c r="J4" s="16" t="s">
        <v>6</v>
      </c>
      <c r="K4" s="14" t="s">
        <v>62</v>
      </c>
      <c r="L4" s="15" t="s">
        <v>59</v>
      </c>
      <c r="M4" s="16" t="s">
        <v>35</v>
      </c>
      <c r="N4" s="29"/>
    </row>
    <row r="5" spans="1:15" ht="19.5" customHeight="1" thickBot="1" x14ac:dyDescent="0.3">
      <c r="B5" s="31" t="s">
        <v>60</v>
      </c>
      <c r="C5" s="78" t="s">
        <v>75</v>
      </c>
      <c r="D5" s="78"/>
      <c r="E5" s="78"/>
      <c r="F5" s="78"/>
      <c r="G5" s="78"/>
      <c r="H5" s="78"/>
      <c r="I5" s="78"/>
      <c r="J5" s="78"/>
      <c r="K5" s="78"/>
      <c r="L5" s="78"/>
      <c r="M5" s="78"/>
      <c r="N5" s="32"/>
    </row>
    <row r="6" spans="1:15" x14ac:dyDescent="0.25">
      <c r="A6" s="7"/>
      <c r="B6" s="33" t="s">
        <v>63</v>
      </c>
      <c r="C6" s="79" t="s">
        <v>76</v>
      </c>
      <c r="D6" s="79"/>
      <c r="E6" s="79"/>
      <c r="F6" s="79"/>
      <c r="G6" s="79"/>
      <c r="H6" s="79"/>
      <c r="I6" s="79"/>
      <c r="J6" s="79"/>
      <c r="K6" s="79"/>
      <c r="L6" s="79"/>
      <c r="M6" s="79"/>
      <c r="N6" s="29"/>
    </row>
    <row r="7" spans="1:15" ht="15.75" customHeight="1" x14ac:dyDescent="0.25">
      <c r="A7" s="7"/>
      <c r="B7" s="34" t="s">
        <v>77</v>
      </c>
      <c r="C7" s="43" t="s">
        <v>175</v>
      </c>
      <c r="D7" s="44" t="s">
        <v>80</v>
      </c>
      <c r="E7" s="45" t="s">
        <v>81</v>
      </c>
      <c r="F7" s="46" t="s">
        <v>7</v>
      </c>
      <c r="G7" s="38">
        <v>87</v>
      </c>
      <c r="H7" s="40"/>
      <c r="I7" s="40">
        <f>ROUND(G7*H7,2)</f>
        <v>0</v>
      </c>
      <c r="J7" s="80">
        <f>SUM(I7:I9)</f>
        <v>0</v>
      </c>
      <c r="K7" s="39">
        <f>ROUND(H7*$M$70,2)</f>
        <v>0</v>
      </c>
      <c r="L7" s="40">
        <f>ROUND(G7*K7,2)</f>
        <v>0</v>
      </c>
      <c r="M7" s="80">
        <f>SUM(L7:L9)</f>
        <v>0</v>
      </c>
      <c r="N7" s="29"/>
    </row>
    <row r="8" spans="1:15" ht="14.25" customHeight="1" x14ac:dyDescent="0.25">
      <c r="A8" s="7"/>
      <c r="B8" s="34" t="s">
        <v>78</v>
      </c>
      <c r="C8" s="47" t="s">
        <v>175</v>
      </c>
      <c r="D8" s="48" t="s">
        <v>82</v>
      </c>
      <c r="E8" s="49" t="s">
        <v>83</v>
      </c>
      <c r="F8" s="50" t="s">
        <v>7</v>
      </c>
      <c r="G8" s="38">
        <v>174</v>
      </c>
      <c r="H8" s="40"/>
      <c r="I8" s="40">
        <f>ROUND(G8*H8,2)</f>
        <v>0</v>
      </c>
      <c r="J8" s="81"/>
      <c r="K8" s="39">
        <f>ROUND(H8*$M$70,2)</f>
        <v>0</v>
      </c>
      <c r="L8" s="40">
        <f>ROUND(G8*K8,2)</f>
        <v>0</v>
      </c>
      <c r="M8" s="81"/>
      <c r="N8" s="29"/>
    </row>
    <row r="9" spans="1:15" ht="18" customHeight="1" x14ac:dyDescent="0.25">
      <c r="A9" s="7"/>
      <c r="B9" s="34" t="s">
        <v>79</v>
      </c>
      <c r="C9" s="47" t="s">
        <v>175</v>
      </c>
      <c r="D9" s="48" t="s">
        <v>84</v>
      </c>
      <c r="E9" s="49" t="s">
        <v>85</v>
      </c>
      <c r="F9" s="50" t="s">
        <v>7</v>
      </c>
      <c r="G9" s="38">
        <v>174</v>
      </c>
      <c r="H9" s="40"/>
      <c r="I9" s="40">
        <f>ROUND(G9*H9,2)</f>
        <v>0</v>
      </c>
      <c r="J9" s="82"/>
      <c r="K9" s="39">
        <f>ROUND(H9*$M$70,2)</f>
        <v>0</v>
      </c>
      <c r="L9" s="40">
        <f>ROUND(G9*K9,2)</f>
        <v>0</v>
      </c>
      <c r="M9" s="82"/>
      <c r="N9" s="29"/>
    </row>
    <row r="10" spans="1:15" ht="15" customHeight="1" x14ac:dyDescent="0.25">
      <c r="A10" s="7"/>
      <c r="B10" s="41" t="s">
        <v>92</v>
      </c>
      <c r="C10" s="89" t="s">
        <v>163</v>
      </c>
      <c r="D10" s="90"/>
      <c r="E10" s="90"/>
      <c r="F10" s="90"/>
      <c r="G10" s="90"/>
      <c r="H10" s="90"/>
      <c r="I10" s="90"/>
      <c r="J10" s="90"/>
      <c r="K10" s="90"/>
      <c r="L10" s="90"/>
      <c r="M10" s="90"/>
      <c r="N10" s="29"/>
    </row>
    <row r="11" spans="1:15" ht="48" x14ac:dyDescent="0.25">
      <c r="A11" s="7"/>
      <c r="B11" s="34" t="s">
        <v>93</v>
      </c>
      <c r="C11" s="35" t="s">
        <v>177</v>
      </c>
      <c r="D11" s="48" t="s">
        <v>36</v>
      </c>
      <c r="E11" s="36" t="s">
        <v>37</v>
      </c>
      <c r="F11" s="37" t="s">
        <v>12</v>
      </c>
      <c r="G11" s="38">
        <v>391.5</v>
      </c>
      <c r="H11" s="40"/>
      <c r="I11" s="40">
        <f>ROUND(G11*H11,2)</f>
        <v>0</v>
      </c>
      <c r="J11" s="83">
        <f>SUM(I11:I14)</f>
        <v>0</v>
      </c>
      <c r="K11" s="39">
        <f>ROUND(H11*$M$70,2)</f>
        <v>0</v>
      </c>
      <c r="L11" s="40">
        <f>ROUND(G11*K11,2)</f>
        <v>0</v>
      </c>
      <c r="M11" s="83">
        <f>SUM(L11:L14)</f>
        <v>0</v>
      </c>
      <c r="N11" s="29"/>
    </row>
    <row r="12" spans="1:15" ht="18.75" customHeight="1" x14ac:dyDescent="0.25">
      <c r="A12" s="7"/>
      <c r="B12" s="34" t="s">
        <v>94</v>
      </c>
      <c r="C12" s="47" t="s">
        <v>175</v>
      </c>
      <c r="D12" s="48" t="s">
        <v>86</v>
      </c>
      <c r="E12" s="49" t="s">
        <v>87</v>
      </c>
      <c r="F12" s="50" t="s">
        <v>12</v>
      </c>
      <c r="G12" s="42">
        <v>435</v>
      </c>
      <c r="H12" s="40"/>
      <c r="I12" s="40">
        <f>ROUND(G12*H12,2)</f>
        <v>0</v>
      </c>
      <c r="J12" s="83"/>
      <c r="K12" s="39">
        <f>ROUND(H12*$M$70,2)</f>
        <v>0</v>
      </c>
      <c r="L12" s="40">
        <f>ROUND(G12*K12,2)</f>
        <v>0</v>
      </c>
      <c r="M12" s="83"/>
      <c r="N12" s="29"/>
    </row>
    <row r="13" spans="1:15" ht="17.25" customHeight="1" x14ac:dyDescent="0.25">
      <c r="A13" s="7"/>
      <c r="B13" s="34" t="s">
        <v>95</v>
      </c>
      <c r="C13" s="47" t="s">
        <v>175</v>
      </c>
      <c r="D13" s="48" t="s">
        <v>88</v>
      </c>
      <c r="E13" s="49" t="s">
        <v>89</v>
      </c>
      <c r="F13" s="50" t="s">
        <v>7</v>
      </c>
      <c r="G13" s="38">
        <v>87</v>
      </c>
      <c r="H13" s="40"/>
      <c r="I13" s="40">
        <f>ROUND(G13*H13,2)</f>
        <v>0</v>
      </c>
      <c r="J13" s="83"/>
      <c r="K13" s="39">
        <f>ROUND(H13*$M$70,2)</f>
        <v>0</v>
      </c>
      <c r="L13" s="40">
        <f>ROUND(G13*K13,2)</f>
        <v>0</v>
      </c>
      <c r="M13" s="83"/>
      <c r="N13" s="29"/>
    </row>
    <row r="14" spans="1:15" ht="30" customHeight="1" x14ac:dyDescent="0.25">
      <c r="A14" s="7"/>
      <c r="B14" s="34" t="s">
        <v>96</v>
      </c>
      <c r="C14" s="51" t="s">
        <v>175</v>
      </c>
      <c r="D14" s="52" t="s">
        <v>164</v>
      </c>
      <c r="E14" s="53" t="s">
        <v>90</v>
      </c>
      <c r="F14" s="54" t="s">
        <v>91</v>
      </c>
      <c r="G14" s="42">
        <v>5220</v>
      </c>
      <c r="H14" s="40"/>
      <c r="I14" s="40">
        <f>ROUND(G14*H14,2)</f>
        <v>0</v>
      </c>
      <c r="J14" s="83"/>
      <c r="K14" s="39">
        <f>ROUND(H14*$M$70,2)</f>
        <v>0</v>
      </c>
      <c r="L14" s="40">
        <f>ROUND(G14*K14,2)</f>
        <v>0</v>
      </c>
      <c r="M14" s="83"/>
      <c r="N14" s="29"/>
    </row>
    <row r="15" spans="1:15" ht="15" customHeight="1" x14ac:dyDescent="0.25">
      <c r="A15" s="7"/>
      <c r="B15" s="41" t="s">
        <v>97</v>
      </c>
      <c r="C15" s="79" t="s">
        <v>99</v>
      </c>
      <c r="D15" s="79"/>
      <c r="E15" s="79"/>
      <c r="F15" s="79"/>
      <c r="G15" s="79"/>
      <c r="H15" s="79"/>
      <c r="I15" s="79"/>
      <c r="J15" s="79"/>
      <c r="K15" s="79"/>
      <c r="L15" s="79"/>
      <c r="M15" s="79"/>
      <c r="N15" s="29"/>
    </row>
    <row r="16" spans="1:15" ht="36.75" thickBot="1" x14ac:dyDescent="0.3">
      <c r="A16" s="7"/>
      <c r="B16" s="34" t="s">
        <v>98</v>
      </c>
      <c r="C16" s="35" t="s">
        <v>177</v>
      </c>
      <c r="D16" s="55" t="s">
        <v>42</v>
      </c>
      <c r="E16" s="36" t="s">
        <v>43</v>
      </c>
      <c r="F16" s="37" t="s">
        <v>7</v>
      </c>
      <c r="G16" s="38">
        <v>87</v>
      </c>
      <c r="H16" s="40"/>
      <c r="I16" s="40">
        <f>ROUND(G16*H16,2)</f>
        <v>0</v>
      </c>
      <c r="J16" s="69">
        <f>SUM(I16:I16)</f>
        <v>0</v>
      </c>
      <c r="K16" s="39">
        <f>ROUND(H16*$M$70,2)</f>
        <v>0</v>
      </c>
      <c r="L16" s="40">
        <f>ROUND(G16*K16,2)</f>
        <v>0</v>
      </c>
      <c r="M16" s="69">
        <f>SUM(L16:L16)</f>
        <v>0</v>
      </c>
      <c r="N16" s="29"/>
    </row>
    <row r="17" spans="1:14" ht="19.5" customHeight="1" thickBot="1" x14ac:dyDescent="0.3">
      <c r="B17" s="31" t="s">
        <v>61</v>
      </c>
      <c r="C17" s="78" t="s">
        <v>100</v>
      </c>
      <c r="D17" s="78"/>
      <c r="E17" s="78"/>
      <c r="F17" s="78"/>
      <c r="G17" s="78"/>
      <c r="H17" s="78"/>
      <c r="I17" s="78"/>
      <c r="J17" s="78"/>
      <c r="K17" s="78"/>
      <c r="L17" s="78"/>
      <c r="M17" s="78"/>
      <c r="N17" s="32"/>
    </row>
    <row r="18" spans="1:14" x14ac:dyDescent="0.25">
      <c r="A18" s="7"/>
      <c r="B18" s="41" t="s">
        <v>64</v>
      </c>
      <c r="C18" s="94" t="s">
        <v>101</v>
      </c>
      <c r="D18" s="95"/>
      <c r="E18" s="95"/>
      <c r="F18" s="95"/>
      <c r="G18" s="95"/>
      <c r="H18" s="95"/>
      <c r="I18" s="95"/>
      <c r="J18" s="95"/>
      <c r="K18" s="95"/>
      <c r="L18" s="95"/>
      <c r="M18" s="95"/>
      <c r="N18" s="29"/>
    </row>
    <row r="19" spans="1:14" ht="21.75" customHeight="1" x14ac:dyDescent="0.25">
      <c r="A19" s="7"/>
      <c r="B19" s="34" t="s">
        <v>117</v>
      </c>
      <c r="C19" s="47" t="s">
        <v>175</v>
      </c>
      <c r="D19" s="26" t="s">
        <v>102</v>
      </c>
      <c r="E19" s="49" t="s">
        <v>109</v>
      </c>
      <c r="F19" s="56" t="s">
        <v>8</v>
      </c>
      <c r="G19" s="42">
        <v>13050</v>
      </c>
      <c r="H19" s="40"/>
      <c r="I19" s="40">
        <f>ROUND(G19*H19,2)</f>
        <v>0</v>
      </c>
      <c r="J19" s="83">
        <f>SUM(I19:I26)</f>
        <v>0</v>
      </c>
      <c r="K19" s="39">
        <f t="shared" ref="K19:K26" si="0">ROUND(H19*$M$70,2)</f>
        <v>0</v>
      </c>
      <c r="L19" s="40">
        <f>ROUND(G19*K19,2)</f>
        <v>0</v>
      </c>
      <c r="M19" s="83">
        <f>SUM(L19:L26)</f>
        <v>0</v>
      </c>
      <c r="N19" s="29"/>
    </row>
    <row r="20" spans="1:14" ht="18" customHeight="1" x14ac:dyDescent="0.25">
      <c r="A20" s="7"/>
      <c r="B20" s="34" t="s">
        <v>118</v>
      </c>
      <c r="C20" s="47" t="s">
        <v>175</v>
      </c>
      <c r="D20" s="26" t="s">
        <v>103</v>
      </c>
      <c r="E20" s="49" t="s">
        <v>110</v>
      </c>
      <c r="F20" s="56" t="s">
        <v>8</v>
      </c>
      <c r="G20" s="42">
        <v>13050</v>
      </c>
      <c r="H20" s="40"/>
      <c r="I20" s="40">
        <f>ROUND(G20*H20,2)</f>
        <v>0</v>
      </c>
      <c r="J20" s="83"/>
      <c r="K20" s="39">
        <f t="shared" si="0"/>
        <v>0</v>
      </c>
      <c r="L20" s="40">
        <f>ROUND(G20*K20,2)</f>
        <v>0</v>
      </c>
      <c r="M20" s="83"/>
      <c r="N20" s="29"/>
    </row>
    <row r="21" spans="1:14" ht="24" x14ac:dyDescent="0.25">
      <c r="A21" s="7"/>
      <c r="B21" s="34" t="s">
        <v>119</v>
      </c>
      <c r="C21" s="47" t="s">
        <v>69</v>
      </c>
      <c r="D21" s="26" t="s">
        <v>74</v>
      </c>
      <c r="E21" s="49" t="s">
        <v>116</v>
      </c>
      <c r="F21" s="56" t="s">
        <v>8</v>
      </c>
      <c r="G21" s="42">
        <v>26100</v>
      </c>
      <c r="H21" s="40"/>
      <c r="I21" s="40">
        <f>ROUND(G21*H21,2)</f>
        <v>0</v>
      </c>
      <c r="J21" s="83"/>
      <c r="K21" s="39">
        <f t="shared" si="0"/>
        <v>0</v>
      </c>
      <c r="L21" s="40">
        <f>ROUND(G21*K21,2)</f>
        <v>0</v>
      </c>
      <c r="M21" s="83"/>
      <c r="N21" s="29"/>
    </row>
    <row r="22" spans="1:14" x14ac:dyDescent="0.25">
      <c r="A22" s="7"/>
      <c r="B22" s="34" t="s">
        <v>120</v>
      </c>
      <c r="C22" s="47" t="s">
        <v>175</v>
      </c>
      <c r="D22" s="26" t="s">
        <v>104</v>
      </c>
      <c r="E22" s="49" t="s">
        <v>111</v>
      </c>
      <c r="F22" s="56" t="s">
        <v>8</v>
      </c>
      <c r="G22" s="42">
        <v>174</v>
      </c>
      <c r="H22" s="40"/>
      <c r="I22" s="40">
        <f>ROUND(G22*H22,2)</f>
        <v>0</v>
      </c>
      <c r="J22" s="83"/>
      <c r="K22" s="39">
        <f t="shared" si="0"/>
        <v>0</v>
      </c>
      <c r="L22" s="40">
        <f>ROUND(G22*K22,2)</f>
        <v>0</v>
      </c>
      <c r="M22" s="83"/>
      <c r="N22" s="29"/>
    </row>
    <row r="23" spans="1:14" ht="24" x14ac:dyDescent="0.25">
      <c r="A23" s="7"/>
      <c r="B23" s="34" t="s">
        <v>121</v>
      </c>
      <c r="C23" s="47" t="s">
        <v>175</v>
      </c>
      <c r="D23" s="26" t="s">
        <v>105</v>
      </c>
      <c r="E23" s="49" t="s">
        <v>112</v>
      </c>
      <c r="F23" s="56" t="s">
        <v>7</v>
      </c>
      <c r="G23" s="42">
        <v>87</v>
      </c>
      <c r="H23" s="40"/>
      <c r="I23" s="40">
        <f>ROUND(G23*H23,2)</f>
        <v>0</v>
      </c>
      <c r="J23" s="83"/>
      <c r="K23" s="39">
        <f t="shared" si="0"/>
        <v>0</v>
      </c>
      <c r="L23" s="40">
        <f>ROUND(G23*K23,2)</f>
        <v>0</v>
      </c>
      <c r="M23" s="83"/>
      <c r="N23" s="29"/>
    </row>
    <row r="24" spans="1:14" ht="18.75" customHeight="1" x14ac:dyDescent="0.25">
      <c r="A24" s="7"/>
      <c r="B24" s="34" t="s">
        <v>122</v>
      </c>
      <c r="C24" s="47" t="s">
        <v>175</v>
      </c>
      <c r="D24" s="26" t="s">
        <v>106</v>
      </c>
      <c r="E24" s="49" t="s">
        <v>113</v>
      </c>
      <c r="F24" s="56" t="s">
        <v>7</v>
      </c>
      <c r="G24" s="42">
        <v>87</v>
      </c>
      <c r="H24" s="40"/>
      <c r="I24" s="40">
        <f>ROUND(G24*H24,2)</f>
        <v>0</v>
      </c>
      <c r="J24" s="83"/>
      <c r="K24" s="39">
        <f t="shared" si="0"/>
        <v>0</v>
      </c>
      <c r="L24" s="40">
        <f>ROUND(G24*K24,2)</f>
        <v>0</v>
      </c>
      <c r="M24" s="83"/>
      <c r="N24" s="29"/>
    </row>
    <row r="25" spans="1:14" ht="13.5" customHeight="1" x14ac:dyDescent="0.25">
      <c r="A25" s="7"/>
      <c r="B25" s="34" t="s">
        <v>123</v>
      </c>
      <c r="C25" s="47" t="s">
        <v>175</v>
      </c>
      <c r="D25" s="26" t="s">
        <v>107</v>
      </c>
      <c r="E25" s="49" t="s">
        <v>114</v>
      </c>
      <c r="F25" s="56" t="s">
        <v>14</v>
      </c>
      <c r="G25" s="42">
        <v>174</v>
      </c>
      <c r="H25" s="40"/>
      <c r="I25" s="40">
        <f>ROUND(G25*H25,2)</f>
        <v>0</v>
      </c>
      <c r="J25" s="83"/>
      <c r="K25" s="39">
        <f t="shared" si="0"/>
        <v>0</v>
      </c>
      <c r="L25" s="40">
        <f>ROUND(G25*K25,2)</f>
        <v>0</v>
      </c>
      <c r="M25" s="83"/>
      <c r="N25" s="29"/>
    </row>
    <row r="26" spans="1:14" ht="15" customHeight="1" x14ac:dyDescent="0.25">
      <c r="A26" s="7"/>
      <c r="B26" s="34" t="s">
        <v>124</v>
      </c>
      <c r="C26" s="47" t="s">
        <v>175</v>
      </c>
      <c r="D26" s="26" t="s">
        <v>108</v>
      </c>
      <c r="E26" s="49" t="s">
        <v>115</v>
      </c>
      <c r="F26" s="56" t="s">
        <v>13</v>
      </c>
      <c r="G26" s="42">
        <v>2610</v>
      </c>
      <c r="H26" s="40"/>
      <c r="I26" s="40">
        <f>ROUND(G26*H26,2)</f>
        <v>0</v>
      </c>
      <c r="J26" s="83"/>
      <c r="K26" s="39">
        <f t="shared" si="0"/>
        <v>0</v>
      </c>
      <c r="L26" s="40">
        <f>ROUND(G26*K26,2)</f>
        <v>0</v>
      </c>
      <c r="M26" s="83"/>
      <c r="N26" s="29"/>
    </row>
    <row r="27" spans="1:14" ht="3" customHeight="1" thickBot="1" x14ac:dyDescent="0.3">
      <c r="E27"/>
      <c r="F27"/>
      <c r="G27"/>
      <c r="H27"/>
      <c r="I27"/>
      <c r="J27"/>
      <c r="K27"/>
      <c r="L27"/>
      <c r="M27"/>
      <c r="N27"/>
    </row>
    <row r="28" spans="1:14" ht="19.5" customHeight="1" thickBot="1" x14ac:dyDescent="0.3">
      <c r="B28" s="31" t="s">
        <v>61</v>
      </c>
      <c r="C28" s="78" t="s">
        <v>174</v>
      </c>
      <c r="D28" s="78"/>
      <c r="E28" s="78"/>
      <c r="F28" s="78"/>
      <c r="G28" s="78"/>
      <c r="H28" s="78"/>
      <c r="I28" s="78"/>
      <c r="J28" s="78"/>
      <c r="K28" s="78"/>
      <c r="L28" s="78"/>
      <c r="M28" s="78"/>
      <c r="N28" s="32"/>
    </row>
    <row r="29" spans="1:14" ht="15" customHeight="1" x14ac:dyDescent="0.25">
      <c r="A29" s="7"/>
      <c r="B29" s="41" t="s">
        <v>65</v>
      </c>
      <c r="C29" s="96" t="s">
        <v>165</v>
      </c>
      <c r="D29" s="97"/>
      <c r="E29" s="97"/>
      <c r="F29" s="97"/>
      <c r="G29" s="97"/>
      <c r="H29" s="97"/>
      <c r="I29" s="97"/>
      <c r="J29" s="97"/>
      <c r="K29" s="97"/>
      <c r="L29" s="97"/>
      <c r="M29" s="97"/>
      <c r="N29" s="29"/>
    </row>
    <row r="30" spans="1:14" ht="34.5" customHeight="1" x14ac:dyDescent="0.25">
      <c r="A30" s="7"/>
      <c r="B30" s="34" t="s">
        <v>125</v>
      </c>
      <c r="C30" s="35" t="s">
        <v>178</v>
      </c>
      <c r="D30" s="26">
        <v>10587</v>
      </c>
      <c r="E30" s="36" t="s">
        <v>53</v>
      </c>
      <c r="F30" s="37" t="s">
        <v>15</v>
      </c>
      <c r="G30" s="42">
        <v>87</v>
      </c>
      <c r="H30" s="40"/>
      <c r="I30" s="40">
        <f>ROUND(G30*H30,2)</f>
        <v>0</v>
      </c>
      <c r="J30" s="83">
        <f>SUM(I30:I41)</f>
        <v>0</v>
      </c>
      <c r="K30" s="39">
        <f t="shared" ref="K30:K41" si="1">ROUND(H30*$M$70,2)</f>
        <v>0</v>
      </c>
      <c r="L30" s="40">
        <f>ROUND(G30*K30,2)</f>
        <v>0</v>
      </c>
      <c r="M30" s="83">
        <f>SUM(L30:L41)</f>
        <v>0</v>
      </c>
      <c r="N30" s="29"/>
    </row>
    <row r="31" spans="1:14" ht="36" x14ac:dyDescent="0.25">
      <c r="A31" s="7"/>
      <c r="B31" s="34" t="s">
        <v>126</v>
      </c>
      <c r="C31" s="35" t="s">
        <v>178</v>
      </c>
      <c r="D31" s="26">
        <v>759</v>
      </c>
      <c r="E31" s="36" t="s">
        <v>54</v>
      </c>
      <c r="F31" s="37" t="s">
        <v>15</v>
      </c>
      <c r="G31" s="42">
        <v>87</v>
      </c>
      <c r="H31" s="40"/>
      <c r="I31" s="40">
        <f>ROUND(G31*H31,2)</f>
        <v>0</v>
      </c>
      <c r="J31" s="83"/>
      <c r="K31" s="39">
        <f t="shared" si="1"/>
        <v>0</v>
      </c>
      <c r="L31" s="40">
        <f>ROUND(G31*K31,2)</f>
        <v>0</v>
      </c>
      <c r="M31" s="83"/>
      <c r="N31" s="29"/>
    </row>
    <row r="32" spans="1:14" ht="36" x14ac:dyDescent="0.25">
      <c r="A32" s="7"/>
      <c r="B32" s="34" t="s">
        <v>127</v>
      </c>
      <c r="C32" s="35" t="s">
        <v>178</v>
      </c>
      <c r="D32" s="26">
        <v>749</v>
      </c>
      <c r="E32" s="36" t="s">
        <v>55</v>
      </c>
      <c r="F32" s="37" t="s">
        <v>15</v>
      </c>
      <c r="G32" s="42">
        <v>87</v>
      </c>
      <c r="H32" s="40"/>
      <c r="I32" s="40">
        <f>ROUND(G32*H32,2)</f>
        <v>0</v>
      </c>
      <c r="J32" s="83"/>
      <c r="K32" s="39">
        <f t="shared" si="1"/>
        <v>0</v>
      </c>
      <c r="L32" s="40">
        <f>ROUND(G32*K32,2)</f>
        <v>0</v>
      </c>
      <c r="M32" s="83"/>
      <c r="N32" s="29"/>
    </row>
    <row r="33" spans="1:14" ht="24" x14ac:dyDescent="0.25">
      <c r="A33" s="7"/>
      <c r="B33" s="34" t="s">
        <v>128</v>
      </c>
      <c r="C33" s="35" t="s">
        <v>177</v>
      </c>
      <c r="D33" s="26" t="s">
        <v>167</v>
      </c>
      <c r="E33" s="36" t="s">
        <v>168</v>
      </c>
      <c r="F33" s="37" t="s">
        <v>7</v>
      </c>
      <c r="G33" s="42">
        <v>87</v>
      </c>
      <c r="H33" s="40"/>
      <c r="I33" s="40">
        <f>ROUND(G33*H33,2)</f>
        <v>0</v>
      </c>
      <c r="J33" s="83"/>
      <c r="K33" s="39">
        <f t="shared" si="1"/>
        <v>0</v>
      </c>
      <c r="L33" s="40">
        <f>ROUND(G33*K33,2)</f>
        <v>0</v>
      </c>
      <c r="M33" s="83"/>
      <c r="N33" s="29"/>
    </row>
    <row r="34" spans="1:14" ht="24" x14ac:dyDescent="0.25">
      <c r="A34" s="7"/>
      <c r="B34" s="34" t="s">
        <v>129</v>
      </c>
      <c r="C34" s="35" t="s">
        <v>177</v>
      </c>
      <c r="D34" s="26" t="s">
        <v>169</v>
      </c>
      <c r="E34" s="36" t="s">
        <v>170</v>
      </c>
      <c r="F34" s="37" t="s">
        <v>7</v>
      </c>
      <c r="G34" s="42">
        <v>87</v>
      </c>
      <c r="H34" s="40"/>
      <c r="I34" s="40">
        <f>ROUND(G34*H34,2)</f>
        <v>0</v>
      </c>
      <c r="J34" s="83"/>
      <c r="K34" s="39">
        <f t="shared" si="1"/>
        <v>0</v>
      </c>
      <c r="L34" s="40">
        <f>ROUND(G34*K34,2)</f>
        <v>0</v>
      </c>
      <c r="M34" s="83"/>
      <c r="N34" s="29"/>
    </row>
    <row r="35" spans="1:14" ht="24" x14ac:dyDescent="0.25">
      <c r="A35" s="7"/>
      <c r="B35" s="34" t="s">
        <v>130</v>
      </c>
      <c r="C35" s="35" t="s">
        <v>177</v>
      </c>
      <c r="D35" s="26" t="s">
        <v>171</v>
      </c>
      <c r="E35" s="36" t="s">
        <v>172</v>
      </c>
      <c r="F35" s="37" t="s">
        <v>7</v>
      </c>
      <c r="G35" s="42">
        <v>87</v>
      </c>
      <c r="H35" s="40"/>
      <c r="I35" s="40">
        <f>ROUND(G35*H35,2)</f>
        <v>0</v>
      </c>
      <c r="J35" s="83"/>
      <c r="K35" s="39">
        <f t="shared" si="1"/>
        <v>0</v>
      </c>
      <c r="L35" s="40">
        <f>ROUND(G35*K35,2)</f>
        <v>0</v>
      </c>
      <c r="M35" s="83"/>
      <c r="N35" s="29"/>
    </row>
    <row r="36" spans="1:14" ht="27.75" customHeight="1" x14ac:dyDescent="0.25">
      <c r="A36" s="7"/>
      <c r="B36" s="34" t="s">
        <v>131</v>
      </c>
      <c r="C36" s="35" t="s">
        <v>177</v>
      </c>
      <c r="D36" s="26" t="s">
        <v>17</v>
      </c>
      <c r="E36" s="36" t="s">
        <v>18</v>
      </c>
      <c r="F36" s="37" t="s">
        <v>8</v>
      </c>
      <c r="G36" s="42">
        <v>13050</v>
      </c>
      <c r="H36" s="40"/>
      <c r="I36" s="40">
        <f>ROUND(G36*H36,2)</f>
        <v>0</v>
      </c>
      <c r="J36" s="83"/>
      <c r="K36" s="39">
        <f t="shared" si="1"/>
        <v>0</v>
      </c>
      <c r="L36" s="40">
        <f>ROUND(G36*K36,2)</f>
        <v>0</v>
      </c>
      <c r="M36" s="83"/>
      <c r="N36" s="29"/>
    </row>
    <row r="37" spans="1:14" ht="23.25" customHeight="1" x14ac:dyDescent="0.25">
      <c r="A37" s="7"/>
      <c r="B37" s="34" t="s">
        <v>132</v>
      </c>
      <c r="C37" s="35" t="s">
        <v>177</v>
      </c>
      <c r="D37" s="26" t="s">
        <v>19</v>
      </c>
      <c r="E37" s="36" t="s">
        <v>20</v>
      </c>
      <c r="F37" s="37" t="s">
        <v>8</v>
      </c>
      <c r="G37" s="42">
        <v>13050</v>
      </c>
      <c r="H37" s="40"/>
      <c r="I37" s="40">
        <f>ROUND(G37*H37,2)</f>
        <v>0</v>
      </c>
      <c r="J37" s="83"/>
      <c r="K37" s="39">
        <f t="shared" si="1"/>
        <v>0</v>
      </c>
      <c r="L37" s="40">
        <f>ROUND(G37*K37,2)</f>
        <v>0</v>
      </c>
      <c r="M37" s="83"/>
      <c r="N37" s="29"/>
    </row>
    <row r="38" spans="1:14" ht="24" customHeight="1" x14ac:dyDescent="0.25">
      <c r="A38" s="7"/>
      <c r="B38" s="34" t="s">
        <v>133</v>
      </c>
      <c r="C38" s="35" t="s">
        <v>177</v>
      </c>
      <c r="D38" s="26" t="s">
        <v>21</v>
      </c>
      <c r="E38" s="36" t="s">
        <v>22</v>
      </c>
      <c r="F38" s="37" t="s">
        <v>8</v>
      </c>
      <c r="G38" s="42">
        <v>13050</v>
      </c>
      <c r="H38" s="40"/>
      <c r="I38" s="40">
        <f>ROUND(G38*H38,2)</f>
        <v>0</v>
      </c>
      <c r="J38" s="83"/>
      <c r="K38" s="39">
        <f t="shared" si="1"/>
        <v>0</v>
      </c>
      <c r="L38" s="40">
        <f>ROUND(G38*K38,2)</f>
        <v>0</v>
      </c>
      <c r="M38" s="83"/>
      <c r="N38" s="29"/>
    </row>
    <row r="39" spans="1:14" ht="24.75" customHeight="1" x14ac:dyDescent="0.25">
      <c r="A39" s="7"/>
      <c r="B39" s="34" t="s">
        <v>134</v>
      </c>
      <c r="C39" s="35" t="s">
        <v>177</v>
      </c>
      <c r="D39" s="26" t="s">
        <v>23</v>
      </c>
      <c r="E39" s="36" t="s">
        <v>24</v>
      </c>
      <c r="F39" s="37" t="s">
        <v>8</v>
      </c>
      <c r="G39" s="42">
        <v>13050</v>
      </c>
      <c r="H39" s="40"/>
      <c r="I39" s="40">
        <f>ROUND(G39*H39,2)</f>
        <v>0</v>
      </c>
      <c r="J39" s="83"/>
      <c r="K39" s="39">
        <f t="shared" si="1"/>
        <v>0</v>
      </c>
      <c r="L39" s="40">
        <f>ROUND(G39*K39,2)</f>
        <v>0</v>
      </c>
      <c r="M39" s="83"/>
      <c r="N39" s="29"/>
    </row>
    <row r="40" spans="1:14" ht="26.25" customHeight="1" x14ac:dyDescent="0.25">
      <c r="A40" s="7"/>
      <c r="B40" s="34" t="s">
        <v>135</v>
      </c>
      <c r="C40" s="35" t="s">
        <v>177</v>
      </c>
      <c r="D40" s="26" t="s">
        <v>29</v>
      </c>
      <c r="E40" s="36" t="s">
        <v>46</v>
      </c>
      <c r="F40" s="37" t="s">
        <v>7</v>
      </c>
      <c r="G40" s="42">
        <v>87</v>
      </c>
      <c r="H40" s="40"/>
      <c r="I40" s="40">
        <f>ROUND(G40*H40,2)</f>
        <v>0</v>
      </c>
      <c r="J40" s="83"/>
      <c r="K40" s="39">
        <f t="shared" si="1"/>
        <v>0</v>
      </c>
      <c r="L40" s="40">
        <f>ROUND(G40*K40,2)</f>
        <v>0</v>
      </c>
      <c r="M40" s="83"/>
      <c r="N40" s="29"/>
    </row>
    <row r="41" spans="1:14" ht="22.5" customHeight="1" x14ac:dyDescent="0.25">
      <c r="A41" s="7"/>
      <c r="B41" s="34" t="s">
        <v>136</v>
      </c>
      <c r="C41" s="35" t="s">
        <v>177</v>
      </c>
      <c r="D41" s="57" t="s">
        <v>27</v>
      </c>
      <c r="E41" s="36" t="s">
        <v>28</v>
      </c>
      <c r="F41" s="37" t="s">
        <v>7</v>
      </c>
      <c r="G41" s="42">
        <v>174</v>
      </c>
      <c r="H41" s="40"/>
      <c r="I41" s="40">
        <f>ROUND(G41*H41,2)</f>
        <v>0</v>
      </c>
      <c r="J41" s="83"/>
      <c r="K41" s="39">
        <f t="shared" si="1"/>
        <v>0</v>
      </c>
      <c r="L41" s="40">
        <f>ROUND(G41*K41,2)</f>
        <v>0</v>
      </c>
      <c r="M41" s="83"/>
      <c r="N41" s="29"/>
    </row>
    <row r="42" spans="1:14" x14ac:dyDescent="0.25">
      <c r="A42" s="7"/>
      <c r="B42" s="41" t="s">
        <v>66</v>
      </c>
      <c r="C42" s="79" t="s">
        <v>145</v>
      </c>
      <c r="D42" s="79"/>
      <c r="E42" s="79"/>
      <c r="F42" s="79"/>
      <c r="G42" s="79"/>
      <c r="H42" s="79"/>
      <c r="I42" s="79"/>
      <c r="J42" s="79"/>
      <c r="K42" s="79"/>
      <c r="L42" s="79"/>
      <c r="M42" s="79"/>
      <c r="N42" s="29"/>
    </row>
    <row r="43" spans="1:14" ht="24" x14ac:dyDescent="0.25">
      <c r="A43" s="7"/>
      <c r="B43" s="34" t="s">
        <v>137</v>
      </c>
      <c r="C43" s="43" t="s">
        <v>175</v>
      </c>
      <c r="D43" s="58" t="s">
        <v>140</v>
      </c>
      <c r="E43" s="45" t="s">
        <v>141</v>
      </c>
      <c r="F43" s="59" t="s">
        <v>7</v>
      </c>
      <c r="G43" s="42">
        <v>87</v>
      </c>
      <c r="H43" s="40"/>
      <c r="I43" s="40">
        <f>ROUND(G43*H43,2)</f>
        <v>0</v>
      </c>
      <c r="J43" s="83">
        <f>SUM(I43:I45)</f>
        <v>0</v>
      </c>
      <c r="K43" s="39">
        <f>ROUND(H43*$M$70,2)</f>
        <v>0</v>
      </c>
      <c r="L43" s="40">
        <f>ROUND(G43*K43,2)</f>
        <v>0</v>
      </c>
      <c r="M43" s="83">
        <f>SUM(L43:L45)</f>
        <v>0</v>
      </c>
      <c r="N43" s="29"/>
    </row>
    <row r="44" spans="1:14" ht="24" x14ac:dyDescent="0.25">
      <c r="A44" s="7"/>
      <c r="B44" s="34" t="s">
        <v>138</v>
      </c>
      <c r="C44" s="47" t="s">
        <v>175</v>
      </c>
      <c r="D44" s="26" t="s">
        <v>142</v>
      </c>
      <c r="E44" s="49" t="s">
        <v>143</v>
      </c>
      <c r="F44" s="56" t="s">
        <v>34</v>
      </c>
      <c r="G44" s="42">
        <v>435</v>
      </c>
      <c r="H44" s="40"/>
      <c r="I44" s="40">
        <f>ROUND(G44*H44,2)</f>
        <v>0</v>
      </c>
      <c r="J44" s="83"/>
      <c r="K44" s="39">
        <f>ROUND(H44*$M$70,2)</f>
        <v>0</v>
      </c>
      <c r="L44" s="40">
        <f>ROUND(G44*K44,2)</f>
        <v>0</v>
      </c>
      <c r="M44" s="83"/>
      <c r="N44" s="29"/>
    </row>
    <row r="45" spans="1:14" ht="17.25" customHeight="1" x14ac:dyDescent="0.25">
      <c r="A45" s="7"/>
      <c r="B45" s="34" t="s">
        <v>139</v>
      </c>
      <c r="C45" s="60" t="s">
        <v>175</v>
      </c>
      <c r="D45" s="61">
        <v>65001108</v>
      </c>
      <c r="E45" s="62" t="s">
        <v>144</v>
      </c>
      <c r="F45" s="63" t="s">
        <v>7</v>
      </c>
      <c r="G45" s="42">
        <v>87</v>
      </c>
      <c r="H45" s="40"/>
      <c r="I45" s="40">
        <f>ROUND(G45*H45,2)</f>
        <v>0</v>
      </c>
      <c r="J45" s="83"/>
      <c r="K45" s="39">
        <f>ROUND(H45*$M$70,2)</f>
        <v>0</v>
      </c>
      <c r="L45" s="40">
        <f>ROUND(G45*K45,2)</f>
        <v>0</v>
      </c>
      <c r="M45" s="83"/>
      <c r="N45" s="29"/>
    </row>
    <row r="46" spans="1:14" ht="2.25" customHeight="1" thickBot="1" x14ac:dyDescent="0.3">
      <c r="B46" s="7"/>
      <c r="C46" s="7"/>
      <c r="D46" s="7"/>
      <c r="E46" s="7"/>
      <c r="F46" s="7"/>
      <c r="G46" s="7"/>
      <c r="H46" s="65"/>
      <c r="I46" s="7"/>
      <c r="J46" s="65"/>
      <c r="K46" s="7"/>
      <c r="L46" s="7"/>
      <c r="M46" s="65"/>
      <c r="N46"/>
    </row>
    <row r="47" spans="1:14" ht="19.5" customHeight="1" thickBot="1" x14ac:dyDescent="0.3">
      <c r="B47" s="31" t="s">
        <v>67</v>
      </c>
      <c r="C47" s="78" t="s">
        <v>146</v>
      </c>
      <c r="D47" s="78"/>
      <c r="E47" s="78"/>
      <c r="F47" s="78"/>
      <c r="G47" s="78"/>
      <c r="H47" s="78"/>
      <c r="I47" s="78"/>
      <c r="J47" s="78"/>
      <c r="K47" s="78"/>
      <c r="L47" s="78"/>
      <c r="M47" s="78"/>
      <c r="N47" s="32"/>
    </row>
    <row r="48" spans="1:14" ht="15" customHeight="1" x14ac:dyDescent="0.25">
      <c r="A48" s="7"/>
      <c r="B48" s="41" t="s">
        <v>70</v>
      </c>
      <c r="C48" s="79" t="s">
        <v>147</v>
      </c>
      <c r="D48" s="79"/>
      <c r="E48" s="79"/>
      <c r="F48" s="79"/>
      <c r="G48" s="79"/>
      <c r="H48" s="79"/>
      <c r="I48" s="79"/>
      <c r="J48" s="79"/>
      <c r="K48" s="79"/>
      <c r="L48" s="79"/>
      <c r="M48" s="79"/>
      <c r="N48" s="29"/>
    </row>
    <row r="49" spans="1:14" ht="16.5" customHeight="1" x14ac:dyDescent="0.25">
      <c r="A49" s="7"/>
      <c r="B49" s="34" t="s">
        <v>148</v>
      </c>
      <c r="C49" s="35" t="s">
        <v>178</v>
      </c>
      <c r="D49" s="26">
        <v>93358</v>
      </c>
      <c r="E49" s="36" t="s">
        <v>40</v>
      </c>
      <c r="F49" s="37" t="s">
        <v>14</v>
      </c>
      <c r="G49" s="42">
        <v>174</v>
      </c>
      <c r="H49" s="40"/>
      <c r="I49" s="40">
        <f>ROUND(G49*H49,2)</f>
        <v>0</v>
      </c>
      <c r="J49" s="75">
        <f>SUM(I49:I59)</f>
        <v>0</v>
      </c>
      <c r="K49" s="39">
        <f t="shared" ref="K49:K59" si="2">ROUND(H49*$M$70,2)</f>
        <v>0</v>
      </c>
      <c r="L49" s="40">
        <f>ROUND(G49*K49,2)</f>
        <v>0</v>
      </c>
      <c r="M49" s="75">
        <f>SUM(L49:L59)</f>
        <v>0</v>
      </c>
      <c r="N49" s="29"/>
    </row>
    <row r="50" spans="1:14" ht="24" x14ac:dyDescent="0.25">
      <c r="A50" s="7"/>
      <c r="B50" s="34" t="s">
        <v>149</v>
      </c>
      <c r="C50" s="35" t="s">
        <v>177</v>
      </c>
      <c r="D50" s="26" t="s">
        <v>32</v>
      </c>
      <c r="E50" s="36" t="s">
        <v>49</v>
      </c>
      <c r="F50" s="37" t="s">
        <v>12</v>
      </c>
      <c r="G50" s="42">
        <v>261</v>
      </c>
      <c r="H50" s="40"/>
      <c r="I50" s="40">
        <f>ROUND(G50*H50,2)</f>
        <v>0</v>
      </c>
      <c r="J50" s="76"/>
      <c r="K50" s="39">
        <f t="shared" si="2"/>
        <v>0</v>
      </c>
      <c r="L50" s="40">
        <f>ROUND(G50*K50,2)</f>
        <v>0</v>
      </c>
      <c r="M50" s="76"/>
      <c r="N50" s="29"/>
    </row>
    <row r="51" spans="1:14" ht="24" x14ac:dyDescent="0.25">
      <c r="A51" s="7"/>
      <c r="B51" s="34" t="s">
        <v>150</v>
      </c>
      <c r="C51" s="35" t="s">
        <v>178</v>
      </c>
      <c r="D51" s="57">
        <v>100323</v>
      </c>
      <c r="E51" s="36" t="s">
        <v>57</v>
      </c>
      <c r="F51" s="37" t="s">
        <v>14</v>
      </c>
      <c r="G51" s="42">
        <v>261</v>
      </c>
      <c r="H51" s="40"/>
      <c r="I51" s="40">
        <f>ROUND(G51*H51,2)</f>
        <v>0</v>
      </c>
      <c r="J51" s="76"/>
      <c r="K51" s="39">
        <f t="shared" si="2"/>
        <v>0</v>
      </c>
      <c r="L51" s="40">
        <f>ROUND(G51*K51,2)</f>
        <v>0</v>
      </c>
      <c r="M51" s="76"/>
      <c r="N51" s="29"/>
    </row>
    <row r="52" spans="1:14" ht="24" x14ac:dyDescent="0.25">
      <c r="A52" s="7"/>
      <c r="B52" s="34" t="s">
        <v>151</v>
      </c>
      <c r="C52" s="35" t="s">
        <v>177</v>
      </c>
      <c r="D52" s="4" t="s">
        <v>23</v>
      </c>
      <c r="E52" s="36" t="s">
        <v>24</v>
      </c>
      <c r="F52" s="37" t="s">
        <v>8</v>
      </c>
      <c r="G52" s="42">
        <v>870</v>
      </c>
      <c r="H52" s="40"/>
      <c r="I52" s="40">
        <f>ROUND(G52*H52,2)</f>
        <v>0</v>
      </c>
      <c r="J52" s="76"/>
      <c r="K52" s="39">
        <f t="shared" si="2"/>
        <v>0</v>
      </c>
      <c r="L52" s="40">
        <f>ROUND(G52*K52,2)</f>
        <v>0</v>
      </c>
      <c r="M52" s="76"/>
      <c r="N52" s="29"/>
    </row>
    <row r="53" spans="1:14" ht="24" x14ac:dyDescent="0.25">
      <c r="A53" s="7"/>
      <c r="B53" s="34" t="s">
        <v>152</v>
      </c>
      <c r="C53" s="35" t="s">
        <v>177</v>
      </c>
      <c r="D53" s="4" t="s">
        <v>25</v>
      </c>
      <c r="E53" s="36" t="s">
        <v>26</v>
      </c>
      <c r="F53" s="37" t="s">
        <v>8</v>
      </c>
      <c r="G53" s="42">
        <v>1740</v>
      </c>
      <c r="H53" s="40"/>
      <c r="I53" s="40">
        <f>ROUND(G53*H53,2)</f>
        <v>0</v>
      </c>
      <c r="J53" s="76"/>
      <c r="K53" s="39">
        <f t="shared" si="2"/>
        <v>0</v>
      </c>
      <c r="L53" s="40">
        <f>ROUND(G53*K53,2)</f>
        <v>0</v>
      </c>
      <c r="M53" s="76"/>
      <c r="N53" s="29"/>
    </row>
    <row r="54" spans="1:14" ht="24" x14ac:dyDescent="0.25">
      <c r="A54" s="7"/>
      <c r="B54" s="34" t="s">
        <v>153</v>
      </c>
      <c r="C54" s="35" t="s">
        <v>178</v>
      </c>
      <c r="D54" s="4">
        <v>99623</v>
      </c>
      <c r="E54" s="36" t="s">
        <v>45</v>
      </c>
      <c r="F54" s="37" t="s">
        <v>7</v>
      </c>
      <c r="G54" s="42">
        <v>87</v>
      </c>
      <c r="H54" s="40"/>
      <c r="I54" s="40">
        <f>ROUND(G54*H54,2)</f>
        <v>0</v>
      </c>
      <c r="J54" s="76"/>
      <c r="K54" s="39">
        <f t="shared" si="2"/>
        <v>0</v>
      </c>
      <c r="L54" s="40">
        <f>ROUND(G54*K54,2)</f>
        <v>0</v>
      </c>
      <c r="M54" s="76"/>
      <c r="N54" s="29"/>
    </row>
    <row r="55" spans="1:14" ht="24" x14ac:dyDescent="0.25">
      <c r="A55" s="7"/>
      <c r="B55" s="34" t="s">
        <v>154</v>
      </c>
      <c r="C55" s="35" t="s">
        <v>177</v>
      </c>
      <c r="D55" s="4" t="s">
        <v>30</v>
      </c>
      <c r="E55" s="36" t="s">
        <v>47</v>
      </c>
      <c r="F55" s="37" t="s">
        <v>7</v>
      </c>
      <c r="G55" s="42">
        <v>87</v>
      </c>
      <c r="H55" s="40"/>
      <c r="I55" s="40">
        <f>ROUND(G55*H55,2)</f>
        <v>0</v>
      </c>
      <c r="J55" s="76"/>
      <c r="K55" s="39">
        <f t="shared" si="2"/>
        <v>0</v>
      </c>
      <c r="L55" s="40">
        <f>ROUND(G55*K55,2)</f>
        <v>0</v>
      </c>
      <c r="M55" s="76"/>
      <c r="N55" s="29"/>
    </row>
    <row r="56" spans="1:14" ht="17.25" customHeight="1" x14ac:dyDescent="0.25">
      <c r="A56" s="7"/>
      <c r="B56" s="34" t="s">
        <v>155</v>
      </c>
      <c r="C56" s="35" t="s">
        <v>178</v>
      </c>
      <c r="D56" s="4">
        <v>94800</v>
      </c>
      <c r="E56" s="36" t="s">
        <v>44</v>
      </c>
      <c r="F56" s="37" t="s">
        <v>7</v>
      </c>
      <c r="G56" s="42">
        <v>87</v>
      </c>
      <c r="H56" s="40"/>
      <c r="I56" s="40">
        <f>ROUND(G56*H56,2)</f>
        <v>0</v>
      </c>
      <c r="J56" s="76"/>
      <c r="K56" s="39">
        <f t="shared" si="2"/>
        <v>0</v>
      </c>
      <c r="L56" s="40">
        <f>ROUND(G56*K56,2)</f>
        <v>0</v>
      </c>
      <c r="M56" s="76"/>
      <c r="N56" s="29"/>
    </row>
    <row r="57" spans="1:14" ht="18.75" customHeight="1" x14ac:dyDescent="0.25">
      <c r="A57" s="7"/>
      <c r="B57" s="34" t="s">
        <v>156</v>
      </c>
      <c r="C57" s="35" t="s">
        <v>178</v>
      </c>
      <c r="D57" s="4">
        <v>104737</v>
      </c>
      <c r="E57" s="36" t="s">
        <v>56</v>
      </c>
      <c r="F57" s="37" t="s">
        <v>14</v>
      </c>
      <c r="G57" s="42">
        <v>130.5</v>
      </c>
      <c r="H57" s="40"/>
      <c r="I57" s="40">
        <f>ROUND(G57*H57,2)</f>
        <v>0</v>
      </c>
      <c r="J57" s="76"/>
      <c r="K57" s="39">
        <f t="shared" si="2"/>
        <v>0</v>
      </c>
      <c r="L57" s="40">
        <f>ROUND(G57*K57,2)</f>
        <v>0</v>
      </c>
      <c r="M57" s="76"/>
      <c r="N57" s="29"/>
    </row>
    <row r="58" spans="1:14" ht="17.25" customHeight="1" x14ac:dyDescent="0.25">
      <c r="A58" s="7"/>
      <c r="B58" s="34" t="s">
        <v>157</v>
      </c>
      <c r="C58" s="35" t="s">
        <v>177</v>
      </c>
      <c r="D58" s="58" t="s">
        <v>33</v>
      </c>
      <c r="E58" s="36" t="s">
        <v>50</v>
      </c>
      <c r="F58" s="37" t="s">
        <v>14</v>
      </c>
      <c r="G58" s="42">
        <v>87</v>
      </c>
      <c r="H58" s="40"/>
      <c r="I58" s="40">
        <f>ROUND(G58*H58,2)</f>
        <v>0</v>
      </c>
      <c r="J58" s="76"/>
      <c r="K58" s="39">
        <f t="shared" si="2"/>
        <v>0</v>
      </c>
      <c r="L58" s="40">
        <f>ROUND(G58*K58,2)</f>
        <v>0</v>
      </c>
      <c r="M58" s="76"/>
      <c r="N58" s="29"/>
    </row>
    <row r="59" spans="1:14" ht="31.5" customHeight="1" x14ac:dyDescent="0.25">
      <c r="A59" s="7"/>
      <c r="B59" s="34" t="s">
        <v>158</v>
      </c>
      <c r="C59" s="35" t="s">
        <v>177</v>
      </c>
      <c r="D59" s="26" t="s">
        <v>51</v>
      </c>
      <c r="E59" s="36" t="s">
        <v>52</v>
      </c>
      <c r="F59" s="37" t="s">
        <v>16</v>
      </c>
      <c r="G59" s="42">
        <v>10440</v>
      </c>
      <c r="H59" s="40"/>
      <c r="I59" s="40">
        <f>ROUND(G59*H59,2)</f>
        <v>0</v>
      </c>
      <c r="J59" s="77"/>
      <c r="K59" s="39">
        <f t="shared" si="2"/>
        <v>0</v>
      </c>
      <c r="L59" s="40">
        <f>ROUND(G59*K59,2)</f>
        <v>0</v>
      </c>
      <c r="M59" s="77"/>
      <c r="N59" s="29"/>
    </row>
    <row r="60" spans="1:14" ht="15" customHeight="1" x14ac:dyDescent="0.25">
      <c r="A60" s="7"/>
      <c r="B60" s="41" t="s">
        <v>71</v>
      </c>
      <c r="C60" s="79" t="s">
        <v>159</v>
      </c>
      <c r="D60" s="79"/>
      <c r="E60" s="79"/>
      <c r="F60" s="79"/>
      <c r="G60" s="79"/>
      <c r="H60" s="79"/>
      <c r="I60" s="79"/>
      <c r="J60" s="79"/>
      <c r="K60" s="79"/>
      <c r="L60" s="79"/>
      <c r="M60" s="79"/>
      <c r="N60" s="29"/>
    </row>
    <row r="61" spans="1:14" ht="24.75" thickBot="1" x14ac:dyDescent="0.3">
      <c r="A61" s="7"/>
      <c r="B61" s="34" t="s">
        <v>73</v>
      </c>
      <c r="C61" s="35" t="s">
        <v>178</v>
      </c>
      <c r="D61" s="57">
        <v>102619</v>
      </c>
      <c r="E61" s="36" t="s">
        <v>41</v>
      </c>
      <c r="F61" s="37" t="s">
        <v>7</v>
      </c>
      <c r="G61" s="42">
        <v>87</v>
      </c>
      <c r="H61" s="40"/>
      <c r="I61" s="40">
        <f>ROUND(G61*H61,2)</f>
        <v>0</v>
      </c>
      <c r="J61" s="70">
        <f>SUM(I61:I61)</f>
        <v>0</v>
      </c>
      <c r="K61" s="39">
        <f>ROUND(H61*$M$70,2)</f>
        <v>0</v>
      </c>
      <c r="L61" s="40">
        <f>ROUND(G61*K61,2)</f>
        <v>0</v>
      </c>
      <c r="M61" s="70">
        <f>SUM(L61:L61)</f>
        <v>0</v>
      </c>
      <c r="N61" s="29"/>
    </row>
    <row r="62" spans="1:14" ht="19.5" customHeight="1" thickBot="1" x14ac:dyDescent="0.3">
      <c r="B62" s="31" t="s">
        <v>68</v>
      </c>
      <c r="C62" s="78" t="s">
        <v>160</v>
      </c>
      <c r="D62" s="78"/>
      <c r="E62" s="78"/>
      <c r="F62" s="78"/>
      <c r="G62" s="78"/>
      <c r="H62" s="78"/>
      <c r="I62" s="78"/>
      <c r="J62" s="78"/>
      <c r="K62" s="78"/>
      <c r="L62" s="78"/>
      <c r="M62" s="78"/>
      <c r="N62" s="32"/>
    </row>
    <row r="63" spans="1:14" x14ac:dyDescent="0.25">
      <c r="A63" s="7"/>
      <c r="B63" s="41" t="s">
        <v>72</v>
      </c>
      <c r="C63" s="79" t="s">
        <v>39</v>
      </c>
      <c r="D63" s="79"/>
      <c r="E63" s="79"/>
      <c r="F63" s="79"/>
      <c r="G63" s="79"/>
      <c r="H63" s="79"/>
      <c r="I63" s="79"/>
      <c r="J63" s="79"/>
      <c r="K63" s="79"/>
      <c r="L63" s="79"/>
      <c r="M63" s="79"/>
      <c r="N63" s="29"/>
    </row>
    <row r="64" spans="1:14" ht="16.5" customHeight="1" x14ac:dyDescent="0.25">
      <c r="A64" s="7"/>
      <c r="B64" s="34" t="s">
        <v>166</v>
      </c>
      <c r="C64" s="35" t="s">
        <v>177</v>
      </c>
      <c r="D64" s="68" t="s">
        <v>9</v>
      </c>
      <c r="E64" s="36" t="s">
        <v>31</v>
      </c>
      <c r="F64" s="37" t="s">
        <v>12</v>
      </c>
      <c r="G64" s="42">
        <v>435</v>
      </c>
      <c r="H64" s="40"/>
      <c r="I64" s="40">
        <f>ROUND(G64*H64,2)</f>
        <v>0</v>
      </c>
      <c r="J64" s="69">
        <f>SUM(I64:I64)</f>
        <v>0</v>
      </c>
      <c r="K64" s="39">
        <f>ROUND(H64*$M$70,2)</f>
        <v>0</v>
      </c>
      <c r="L64" s="40">
        <f>ROUND(G64*K64,2)</f>
        <v>0</v>
      </c>
      <c r="M64" s="69">
        <f>SUM(L64:L64)</f>
        <v>0</v>
      </c>
      <c r="N64" s="29"/>
    </row>
    <row r="65" spans="1:16" ht="5.25" customHeight="1" thickBot="1" x14ac:dyDescent="0.3">
      <c r="E65"/>
      <c r="F65"/>
      <c r="G65"/>
      <c r="H65" s="1"/>
      <c r="I65"/>
      <c r="K65"/>
      <c r="L65"/>
      <c r="N65"/>
    </row>
    <row r="66" spans="1:16" ht="15.75" x14ac:dyDescent="0.25">
      <c r="A66" s="7"/>
      <c r="B66" s="91" t="s">
        <v>161</v>
      </c>
      <c r="C66" s="92"/>
      <c r="D66" s="92"/>
      <c r="E66" s="92"/>
      <c r="F66" s="92"/>
      <c r="G66" s="92"/>
      <c r="H66" s="92"/>
      <c r="I66" s="92"/>
      <c r="J66" s="92"/>
      <c r="K66" s="92"/>
      <c r="L66" s="92"/>
      <c r="M66" s="71">
        <f>SUM(J7:J64)</f>
        <v>0</v>
      </c>
    </row>
    <row r="67" spans="1:16" ht="16.5" thickBot="1" x14ac:dyDescent="0.3">
      <c r="A67" s="7"/>
      <c r="B67" s="85" t="s">
        <v>162</v>
      </c>
      <c r="C67" s="86"/>
      <c r="D67" s="86"/>
      <c r="E67" s="86"/>
      <c r="F67" s="86"/>
      <c r="G67" s="86"/>
      <c r="H67" s="86"/>
      <c r="I67" s="86"/>
      <c r="J67" s="86"/>
      <c r="K67" s="86"/>
      <c r="L67" s="87"/>
      <c r="M67" s="72">
        <f>SUM(M7:M64)</f>
        <v>0</v>
      </c>
      <c r="O67" s="9"/>
      <c r="P67" s="27"/>
    </row>
    <row r="68" spans="1:16" x14ac:dyDescent="0.25">
      <c r="A68" s="7"/>
      <c r="B68" s="7"/>
      <c r="C68" s="7"/>
      <c r="D68" s="7"/>
      <c r="E68" s="20"/>
      <c r="F68" s="21"/>
      <c r="G68" s="22"/>
      <c r="H68" s="64"/>
      <c r="I68" s="24"/>
      <c r="J68" s="65"/>
      <c r="K68" s="23"/>
      <c r="L68" s="24"/>
      <c r="M68" s="65"/>
      <c r="O68" s="8"/>
      <c r="P68" s="27"/>
    </row>
    <row r="69" spans="1:16" x14ac:dyDescent="0.25">
      <c r="H69" s="66"/>
      <c r="J69" s="84" t="s">
        <v>48</v>
      </c>
      <c r="K69" s="18"/>
      <c r="L69" s="18" t="s">
        <v>10</v>
      </c>
      <c r="M69" s="73">
        <v>0.2412</v>
      </c>
    </row>
    <row r="70" spans="1:16" x14ac:dyDescent="0.25">
      <c r="E70"/>
      <c r="H70" s="66"/>
      <c r="J70" s="84"/>
      <c r="K70" s="18"/>
      <c r="L70" s="18" t="s">
        <v>11</v>
      </c>
      <c r="M70" s="74">
        <f>1+M69</f>
        <v>1.2412000000000001</v>
      </c>
    </row>
    <row r="71" spans="1:16" x14ac:dyDescent="0.25">
      <c r="E71"/>
      <c r="P71" s="8"/>
    </row>
    <row r="72" spans="1:16" x14ac:dyDescent="0.25">
      <c r="E72"/>
      <c r="G72"/>
      <c r="H72" s="1"/>
      <c r="M72" s="67"/>
      <c r="P72" s="8"/>
    </row>
    <row r="73" spans="1:16" x14ac:dyDescent="0.25">
      <c r="E73"/>
      <c r="G73"/>
      <c r="H73" s="1"/>
      <c r="J73" s="3"/>
    </row>
    <row r="74" spans="1:16" x14ac:dyDescent="0.25">
      <c r="E74"/>
      <c r="G74"/>
      <c r="H74" s="1"/>
      <c r="P74" s="30"/>
    </row>
    <row r="75" spans="1:16" x14ac:dyDescent="0.25">
      <c r="E75"/>
      <c r="G75"/>
      <c r="H75" s="1"/>
      <c r="P75" s="8"/>
    </row>
    <row r="76" spans="1:16" x14ac:dyDescent="0.25">
      <c r="P76" s="8"/>
    </row>
  </sheetData>
  <mergeCells count="31">
    <mergeCell ref="C63:M63"/>
    <mergeCell ref="J69:J70"/>
    <mergeCell ref="B67:L67"/>
    <mergeCell ref="B2:M2"/>
    <mergeCell ref="C6:M6"/>
    <mergeCell ref="C10:M10"/>
    <mergeCell ref="B66:L66"/>
    <mergeCell ref="B3:M3"/>
    <mergeCell ref="J30:J41"/>
    <mergeCell ref="J11:J14"/>
    <mergeCell ref="M11:M14"/>
    <mergeCell ref="J19:J26"/>
    <mergeCell ref="M19:M26"/>
    <mergeCell ref="C15:M15"/>
    <mergeCell ref="C18:M18"/>
    <mergeCell ref="C29:M29"/>
    <mergeCell ref="C5:M5"/>
    <mergeCell ref="M7:M9"/>
    <mergeCell ref="J7:J9"/>
    <mergeCell ref="C17:M17"/>
    <mergeCell ref="C47:M47"/>
    <mergeCell ref="M30:M41"/>
    <mergeCell ref="J43:J45"/>
    <mergeCell ref="M43:M45"/>
    <mergeCell ref="J49:J59"/>
    <mergeCell ref="M49:M59"/>
    <mergeCell ref="C28:M28"/>
    <mergeCell ref="C42:M42"/>
    <mergeCell ref="C62:M62"/>
    <mergeCell ref="C48:M48"/>
    <mergeCell ref="C60:M60"/>
  </mergeCells>
  <phoneticPr fontId="14" type="noConversion"/>
  <printOptions horizontalCentered="1"/>
  <pageMargins left="0.51181102362204722" right="0.51181102362204722" top="0.78740157480314965" bottom="0.78740157480314965" header="0.31496062992125984" footer="0.31496062992125984"/>
  <pageSetup paperSize="9" scale="59" orientation="landscape" r:id="rId1"/>
  <rowBreaks count="2" manualBreakCount="2">
    <brk id="28" max="16383" man="1"/>
    <brk id="46" max="1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86DC37B-53CC-483A-9244-DFEE3511FE5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emplate/>
  <TotalTime>93</TotalTime>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ORÇAMENTO</vt:lpstr>
      <vt:lpstr>ORÇAMENTO!Area_de_impressao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Bianca Santos</dc:creator>
  <cp:lastModifiedBy>Julia Rayane</cp:lastModifiedBy>
  <cp:revision>9</cp:revision>
  <cp:lastPrinted>2024-10-08T14:24:42Z</cp:lastPrinted>
  <dcterms:created xsi:type="dcterms:W3CDTF">2020-06-05T15:42:37Z</dcterms:created>
  <dcterms:modified xsi:type="dcterms:W3CDTF">2024-10-10T16:22:53Z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